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1340" windowHeight="6280" activeTab="1"/>
  </bookViews>
  <sheets>
    <sheet name="Weekly CF " sheetId="1" r:id="rId1"/>
    <sheet name="Weekly GM and LER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<sst xmlns="http://schemas.openxmlformats.org/spreadsheetml/2006/main" count="40" uniqueCount="39">
  <si>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CASH FLOW/PAYABLES PROJECTION</t>
  </si>
  <si>
    <t>Bills **</t>
  </si>
  <si>
    <t>Bank Balance</t>
  </si>
  <si>
    <t>Total Cash Available</t>
  </si>
  <si>
    <t>Payroll</t>
  </si>
  <si>
    <t>Balance</t>
  </si>
  <si>
    <t>Bills</t>
  </si>
  <si>
    <t>SAMPLE</t>
  </si>
  <si>
    <t>Checking Balance</t>
  </si>
  <si>
    <t>Credit Card payment</t>
  </si>
  <si>
    <t>Total deposits expected</t>
  </si>
  <si>
    <t>Deposits expected to make</t>
  </si>
  <si>
    <t>Note payment Due 1/18/12 (not included with bills)</t>
  </si>
  <si>
    <t>Rent Due 1/18/12 (not included with bills)</t>
  </si>
  <si>
    <t>Store 1</t>
  </si>
  <si>
    <t>Store 2</t>
  </si>
  <si>
    <t>Store 3</t>
  </si>
  <si>
    <t>Bills Due 11/8/14</t>
  </si>
  <si>
    <t>Bills Due 11/15/14</t>
  </si>
  <si>
    <t>Revenue</t>
  </si>
  <si>
    <t>Cost of Goods Sold</t>
  </si>
  <si>
    <t>as a % of sales</t>
  </si>
  <si>
    <t>Direct LER</t>
  </si>
  <si>
    <t>Contribution Margin</t>
  </si>
  <si>
    <t>as a % to sales</t>
  </si>
  <si>
    <t>Gross Margin</t>
  </si>
  <si>
    <t>Direct Labor</t>
  </si>
  <si>
    <t>Target GM</t>
  </si>
  <si>
    <t>Over / (Under) Target</t>
  </si>
  <si>
    <t>Rolling Over / Under GM Target</t>
  </si>
  <si>
    <t>Week 1</t>
  </si>
  <si>
    <t>Week 2</t>
  </si>
  <si>
    <t>Week 3</t>
  </si>
  <si>
    <t>Target LER</t>
  </si>
  <si>
    <t>Target Direct Labor Spend</t>
  </si>
  <si>
    <t>Actual Spend</t>
  </si>
  <si>
    <t>Over / Under Target Spend</t>
  </si>
  <si>
    <t>Rolling Over / Under Target Spend</t>
  </si>
  <si>
    <t>Weekly GP &amp; LER Tracking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</si>
</sst>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\-#,##0.00"/>
  </numFmts>
  <fonts count="28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0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0"/>
    </font>
    <font>
      <sz val="11"/>
      <color indexed="8"/>
      <name val="Verdana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4" fontId="4" fillId="0" borderId="0" xfId="0" applyNumberFormat="1" applyFont="1" applyAlignment="1">
      <alignment/>
    </xf>
    <xf numFmtId="44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42" applyFont="1" applyFill="1" applyBorder="1" applyAlignment="1">
      <alignment/>
    </xf>
    <xf numFmtId="43" fontId="2" fillId="0" borderId="10" xfId="42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0" xfId="42" applyFont="1" applyAlignment="1">
      <alignment horizontal="left"/>
    </xf>
    <xf numFmtId="0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3" fontId="2" fillId="0" borderId="0" xfId="42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0" xfId="42" applyFont="1" applyFill="1" applyAlignment="1">
      <alignment horizontal="left"/>
    </xf>
    <xf numFmtId="43" fontId="2" fillId="6" borderId="0" xfId="42" applyFont="1" applyFill="1" applyBorder="1" applyAlignment="1">
      <alignment/>
    </xf>
    <xf numFmtId="43" fontId="2" fillId="6" borderId="0" xfId="42" applyFont="1" applyFill="1" applyAlignment="1">
      <alignment/>
    </xf>
    <xf numFmtId="14" fontId="1" fillId="0" borderId="0" xfId="0" applyNumberFormat="1" applyFont="1" applyAlignment="1" quotePrefix="1">
      <alignment horizontal="center" wrapText="1"/>
    </xf>
    <xf numFmtId="0" fontId="4" fillId="22" borderId="0" xfId="57" applyFont="1" applyFill="1" applyAlignment="1">
      <alignment horizontal="left" indent="2"/>
      <protection/>
    </xf>
    <xf numFmtId="0" fontId="24" fillId="22" borderId="0" xfId="57" applyFont="1" applyFill="1">
      <alignment/>
      <protection/>
    </xf>
    <xf numFmtId="0" fontId="4" fillId="22" borderId="0" xfId="57" applyFont="1" applyFill="1" applyAlignment="1">
      <alignment horizontal="right"/>
      <protection/>
    </xf>
    <xf numFmtId="0" fontId="4" fillId="22" borderId="0" xfId="57" applyFont="1" applyFill="1" applyAlignment="1">
      <alignment horizontal="left" indent="4"/>
      <protection/>
    </xf>
    <xf numFmtId="43" fontId="25" fillId="2" borderId="0" xfId="0" applyNumberFormat="1" applyFont="1" applyFill="1" applyAlignment="1">
      <alignment/>
    </xf>
    <xf numFmtId="9" fontId="25" fillId="2" borderId="0" xfId="60" applyFont="1" applyFill="1" applyAlignment="1">
      <alignment/>
    </xf>
    <xf numFmtId="43" fontId="25" fillId="0" borderId="0" xfId="0" applyNumberFormat="1" applyFont="1" applyFill="1" applyAlignment="1">
      <alignment/>
    </xf>
    <xf numFmtId="9" fontId="25" fillId="0" borderId="0" xfId="6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4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4.140625" style="1" bestFit="1" customWidth="1"/>
    <col min="2" max="2" width="24.421875" style="1" customWidth="1"/>
    <col min="3" max="3" width="21.28125" style="1" bestFit="1" customWidth="1"/>
    <col min="4" max="4" width="23.421875" style="1" customWidth="1"/>
    <col min="5" max="5" width="14.8515625" style="1" bestFit="1" customWidth="1"/>
    <col min="6" max="6" width="29.00390625" style="1" bestFit="1" customWidth="1"/>
    <col min="7" max="7" width="14.7109375" style="1" bestFit="1" customWidth="1"/>
    <col min="8" max="8" width="15.28125" style="1" customWidth="1"/>
    <col min="9" max="16384" width="9.140625" style="1" customWidth="1"/>
  </cols>
  <sheetData>
    <row r="1" spans="1:7" ht="13.5">
      <c r="A1" s="35" t="s">
        <v>0</v>
      </c>
      <c r="B1" s="35"/>
      <c r="C1" s="35"/>
      <c r="D1" s="35"/>
      <c r="E1" s="35"/>
      <c r="F1" s="35"/>
      <c r="G1" s="35"/>
    </row>
    <row r="2" spans="1:7" ht="13.5">
      <c r="A2" s="36">
        <v>41944</v>
      </c>
      <c r="B2" s="37"/>
      <c r="C2" s="35"/>
      <c r="D2" s="35"/>
      <c r="E2" s="35"/>
      <c r="F2" s="35"/>
      <c r="G2" s="35"/>
    </row>
    <row r="4" spans="1:2" ht="13.5">
      <c r="A4" s="2"/>
      <c r="B4" s="2"/>
    </row>
    <row r="5" spans="1:2" ht="13.5">
      <c r="A5" s="23">
        <v>650000</v>
      </c>
      <c r="B5" s="3" t="s">
        <v>8</v>
      </c>
    </row>
    <row r="6" spans="1:2" ht="13.5">
      <c r="A6" s="2"/>
      <c r="B6" s="2"/>
    </row>
    <row r="7" spans="1:7" ht="13.5">
      <c r="A7" s="4"/>
      <c r="B7" s="4"/>
      <c r="C7" s="4"/>
      <c r="D7" s="4"/>
      <c r="E7" s="4"/>
      <c r="F7" s="16"/>
      <c r="G7" s="4"/>
    </row>
    <row r="8" spans="1:6" ht="13.5">
      <c r="A8" s="5"/>
      <c r="B8" s="5"/>
      <c r="C8" s="17" t="s">
        <v>17</v>
      </c>
      <c r="D8" s="17" t="s">
        <v>18</v>
      </c>
      <c r="E8" s="6"/>
      <c r="F8" s="17"/>
    </row>
    <row r="9" spans="1:7" ht="13.5">
      <c r="A9" s="7" t="s">
        <v>1</v>
      </c>
      <c r="B9" s="7"/>
      <c r="C9" s="22">
        <v>-1000</v>
      </c>
      <c r="D9" s="23">
        <v>-3000</v>
      </c>
      <c r="E9" s="8"/>
      <c r="F9" s="18"/>
      <c r="G9" s="8"/>
    </row>
    <row r="10" spans="1:7" ht="13.5">
      <c r="A10" s="7" t="s">
        <v>4</v>
      </c>
      <c r="B10" s="7"/>
      <c r="C10" s="22">
        <v>-15000</v>
      </c>
      <c r="D10" s="22">
        <v>0</v>
      </c>
      <c r="E10" s="9"/>
      <c r="F10" s="19"/>
      <c r="G10" s="9"/>
    </row>
    <row r="11" spans="1:6" ht="13.5">
      <c r="A11" s="7" t="s">
        <v>11</v>
      </c>
      <c r="B11" s="7" t="s">
        <v>14</v>
      </c>
      <c r="C11" s="22">
        <v>8000</v>
      </c>
      <c r="D11" s="22">
        <v>0</v>
      </c>
      <c r="E11" s="12"/>
      <c r="F11" s="20"/>
    </row>
    <row r="12" spans="1:6" ht="13.5">
      <c r="A12" s="7"/>
      <c r="B12" s="7" t="s">
        <v>15</v>
      </c>
      <c r="C12" s="22">
        <v>7000</v>
      </c>
      <c r="D12" s="22"/>
      <c r="E12" s="12"/>
      <c r="F12" s="20"/>
    </row>
    <row r="13" spans="1:6" ht="13.5">
      <c r="A13" s="7"/>
      <c r="B13" s="7" t="s">
        <v>16</v>
      </c>
      <c r="C13" s="22">
        <v>12000</v>
      </c>
      <c r="D13" s="22"/>
      <c r="E13" s="12"/>
      <c r="F13" s="20"/>
    </row>
    <row r="14" spans="1:6" ht="13.5">
      <c r="A14" s="7"/>
      <c r="B14" s="7"/>
      <c r="C14" s="12"/>
      <c r="D14" s="12"/>
      <c r="E14" s="12"/>
      <c r="F14" s="20"/>
    </row>
    <row r="15" spans="1:4" ht="13.5">
      <c r="A15" s="2"/>
      <c r="B15" s="2"/>
      <c r="C15" s="2"/>
      <c r="D15" s="2"/>
    </row>
    <row r="16" spans="1:6" ht="13.5">
      <c r="A16" s="2"/>
      <c r="B16" s="2"/>
      <c r="C16" s="24">
        <v>41951</v>
      </c>
      <c r="D16" s="24">
        <v>41958</v>
      </c>
      <c r="E16" s="3"/>
      <c r="F16" s="15"/>
    </row>
    <row r="17" spans="1:6" ht="13.5">
      <c r="A17" s="14" t="s">
        <v>2</v>
      </c>
      <c r="B17" s="14"/>
      <c r="C17" s="8">
        <f>+A5</f>
        <v>650000</v>
      </c>
      <c r="D17" s="8">
        <f>C25</f>
        <v>532000</v>
      </c>
      <c r="F17" s="18"/>
    </row>
    <row r="18" spans="1:6" ht="13.5">
      <c r="A18" s="14" t="s">
        <v>10</v>
      </c>
      <c r="B18" s="14"/>
      <c r="C18" s="10">
        <f>+SUM(C11:C13)</f>
        <v>27000</v>
      </c>
      <c r="D18" s="10">
        <f>+D11</f>
        <v>0</v>
      </c>
      <c r="E18" s="11"/>
      <c r="F18" s="20"/>
    </row>
    <row r="19" spans="1:6" ht="13.5">
      <c r="A19" s="14" t="s">
        <v>3</v>
      </c>
      <c r="B19" s="14"/>
      <c r="C19" s="8">
        <f>C17+C18</f>
        <v>677000</v>
      </c>
      <c r="D19" s="8">
        <f>D17+D18</f>
        <v>532000</v>
      </c>
      <c r="E19" s="11"/>
      <c r="F19" s="20"/>
    </row>
    <row r="20" spans="1:6" ht="13.5">
      <c r="A20" s="14" t="s">
        <v>6</v>
      </c>
      <c r="B20" s="14"/>
      <c r="C20" s="9">
        <v>-45000</v>
      </c>
      <c r="D20" s="9">
        <f>D9</f>
        <v>-3000</v>
      </c>
      <c r="E20" s="11"/>
      <c r="F20" s="20"/>
    </row>
    <row r="21" spans="1:6" ht="13.5">
      <c r="A21" s="14" t="s">
        <v>9</v>
      </c>
      <c r="B21" s="14"/>
      <c r="C21" s="9"/>
      <c r="D21" s="9">
        <v>-37190.88</v>
      </c>
      <c r="E21" s="11"/>
      <c r="F21" s="20"/>
    </row>
    <row r="22" spans="1:6" ht="13.5">
      <c r="A22" s="21" t="s">
        <v>13</v>
      </c>
      <c r="B22" s="14"/>
      <c r="C22" s="22">
        <v>-25000</v>
      </c>
      <c r="D22" s="22"/>
      <c r="E22" s="11"/>
      <c r="F22" s="20"/>
    </row>
    <row r="23" spans="1:6" ht="13.5">
      <c r="A23" s="21" t="s">
        <v>12</v>
      </c>
      <c r="B23" s="14"/>
      <c r="C23" s="22"/>
      <c r="D23" s="22"/>
      <c r="E23" s="11"/>
      <c r="F23" s="20"/>
    </row>
    <row r="24" spans="1:6" ht="13.5">
      <c r="A24" s="14" t="s">
        <v>4</v>
      </c>
      <c r="B24" s="14"/>
      <c r="C24" s="10">
        <v>-75000</v>
      </c>
      <c r="D24" s="12">
        <f>D10</f>
        <v>0</v>
      </c>
      <c r="E24" s="11"/>
      <c r="F24" s="20"/>
    </row>
    <row r="25" spans="1:6" ht="15" thickBot="1">
      <c r="A25" s="14" t="s">
        <v>5</v>
      </c>
      <c r="B25" s="14"/>
      <c r="C25" s="13">
        <f>SUM(C19:C24)</f>
        <v>532000</v>
      </c>
      <c r="D25" s="13">
        <f>SUM(D19:D24)</f>
        <v>491809.12</v>
      </c>
      <c r="E25" s="11"/>
      <c r="F25" s="20"/>
    </row>
    <row r="26" ht="15" thickTop="1"/>
    <row r="28" spans="3:4" ht="13.5">
      <c r="C28" s="35" t="s">
        <v>7</v>
      </c>
      <c r="D28" s="35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  <row r="36" spans="1:2" ht="13.5">
      <c r="A36" s="2"/>
      <c r="B36" s="2"/>
    </row>
  </sheetData>
  <sheetProtection/>
  <mergeCells count="3">
    <mergeCell ref="A1:G1"/>
    <mergeCell ref="A2:G2"/>
    <mergeCell ref="C28:D28"/>
  </mergeCells>
  <printOptions/>
  <pageMargins left="0.75" right="0.75" top="1" bottom="1" header="0.5" footer="0.5"/>
  <pageSetup fitToHeight="1" fitToWidth="1" horizontalDpi="600" verticalDpi="600" orientation="portrait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20" sqref="C19:D20"/>
    </sheetView>
  </sheetViews>
  <sheetFormatPr defaultColWidth="8.8515625" defaultRowHeight="12.75"/>
  <cols>
    <col min="1" max="1" width="40.421875" style="0" bestFit="1" customWidth="1"/>
    <col min="2" max="4" width="21.421875" style="0" customWidth="1"/>
  </cols>
  <sheetData>
    <row r="1" ht="12">
      <c r="A1" s="33" t="s">
        <v>38</v>
      </c>
    </row>
    <row r="3" spans="2:4" ht="12">
      <c r="B3" s="34" t="s">
        <v>30</v>
      </c>
      <c r="C3" s="34" t="s">
        <v>31</v>
      </c>
      <c r="D3" s="34" t="s">
        <v>32</v>
      </c>
    </row>
    <row r="4" spans="1:4" ht="13.5">
      <c r="A4" s="25" t="s">
        <v>19</v>
      </c>
      <c r="B4" s="29">
        <v>75000</v>
      </c>
      <c r="C4" s="29">
        <v>85000</v>
      </c>
      <c r="D4" s="29">
        <v>72500</v>
      </c>
    </row>
    <row r="5" ht="12.75">
      <c r="A5" s="26"/>
    </row>
    <row r="6" spans="1:4" ht="13.5">
      <c r="A6" s="25" t="s">
        <v>20</v>
      </c>
      <c r="B6" s="31">
        <f>+B4*(1-B9)</f>
        <v>26250</v>
      </c>
      <c r="C6" s="31">
        <f>+C4*(1-C9)</f>
        <v>29749.999999999996</v>
      </c>
      <c r="D6" s="31">
        <f>+D4*(1-D9)</f>
        <v>25375</v>
      </c>
    </row>
    <row r="7" ht="12.75">
      <c r="A7" s="25"/>
    </row>
    <row r="8" spans="1:4" ht="13.5">
      <c r="A8" s="25" t="s">
        <v>25</v>
      </c>
      <c r="B8" s="31">
        <f>+B4-B6</f>
        <v>48750</v>
      </c>
      <c r="C8" s="31">
        <f>+C4-C6</f>
        <v>55250</v>
      </c>
      <c r="D8" s="31">
        <f>+D4-D6</f>
        <v>47125</v>
      </c>
    </row>
    <row r="9" spans="1:4" ht="13.5">
      <c r="A9" s="27" t="s">
        <v>21</v>
      </c>
      <c r="B9" s="30">
        <v>0.65</v>
      </c>
      <c r="C9" s="30">
        <v>0.65</v>
      </c>
      <c r="D9" s="30">
        <v>0.65</v>
      </c>
    </row>
    <row r="10" ht="12.75">
      <c r="A10" s="27"/>
    </row>
    <row r="11" spans="1:4" ht="13.5">
      <c r="A11" s="25" t="s">
        <v>26</v>
      </c>
      <c r="B11" s="29">
        <v>22500</v>
      </c>
      <c r="C11" s="29">
        <v>25000</v>
      </c>
      <c r="D11" s="29">
        <v>20500</v>
      </c>
    </row>
    <row r="12" spans="1:4" ht="13.5">
      <c r="A12" s="27" t="s">
        <v>22</v>
      </c>
      <c r="B12" s="31">
        <f>+B8/B11</f>
        <v>2.1666666666666665</v>
      </c>
      <c r="C12" s="31">
        <f>+C8/C11</f>
        <v>2.21</v>
      </c>
      <c r="D12" s="31">
        <f>+D8/D11</f>
        <v>2.298780487804878</v>
      </c>
    </row>
    <row r="13" spans="1:4" ht="13.5">
      <c r="A13" s="27"/>
      <c r="B13" s="31"/>
      <c r="C13" s="31"/>
      <c r="D13" s="31"/>
    </row>
    <row r="14" spans="1:4" ht="13.5">
      <c r="A14" s="28" t="s">
        <v>23</v>
      </c>
      <c r="B14" s="31">
        <f>+B8-B11</f>
        <v>26250</v>
      </c>
      <c r="C14" s="31">
        <f>+C8-C11</f>
        <v>30250</v>
      </c>
      <c r="D14" s="31">
        <f>+D8-D11</f>
        <v>26625</v>
      </c>
    </row>
    <row r="15" spans="1:4" ht="13.5">
      <c r="A15" s="28"/>
      <c r="B15" s="31"/>
      <c r="C15" s="31"/>
      <c r="D15" s="31"/>
    </row>
    <row r="16" spans="1:4" ht="13.5">
      <c r="A16" s="27" t="s">
        <v>24</v>
      </c>
      <c r="B16" s="32">
        <f>+B14/B4</f>
        <v>0.35</v>
      </c>
      <c r="C16" s="32">
        <f>+C14/C4</f>
        <v>0.3558823529411765</v>
      </c>
      <c r="D16" s="32">
        <f>+D14/D4</f>
        <v>0.36724137931034484</v>
      </c>
    </row>
    <row r="21" spans="1:4" ht="13.5">
      <c r="A21" s="31" t="s">
        <v>27</v>
      </c>
      <c r="B21" s="29">
        <v>50000</v>
      </c>
      <c r="C21" s="29">
        <v>50000</v>
      </c>
      <c r="D21" s="29">
        <v>50000</v>
      </c>
    </row>
    <row r="22" spans="1:4" ht="13.5">
      <c r="A22" s="31" t="s">
        <v>28</v>
      </c>
      <c r="B22" s="31">
        <f>+B8-B21</f>
        <v>-1250</v>
      </c>
      <c r="C22" s="31">
        <f>+C8-C21</f>
        <v>5250</v>
      </c>
      <c r="D22" s="31">
        <f>+D8-D21</f>
        <v>-2875</v>
      </c>
    </row>
    <row r="23" spans="1:4" ht="13.5">
      <c r="A23" s="31" t="s">
        <v>29</v>
      </c>
      <c r="B23" s="31">
        <f>+B22</f>
        <v>-1250</v>
      </c>
      <c r="C23" s="31">
        <f>+B23+C22</f>
        <v>4000</v>
      </c>
      <c r="D23" s="31">
        <f>+C23+D22</f>
        <v>1125</v>
      </c>
    </row>
    <row r="24" ht="13.5">
      <c r="A24" s="31"/>
    </row>
    <row r="25" ht="13.5">
      <c r="A25" s="31"/>
    </row>
    <row r="26" ht="13.5">
      <c r="A26" s="31"/>
    </row>
    <row r="27" spans="1:4" ht="13.5">
      <c r="A27" s="31" t="s">
        <v>33</v>
      </c>
      <c r="B27" s="29">
        <v>2.25</v>
      </c>
      <c r="C27" s="29">
        <v>2.25</v>
      </c>
      <c r="D27" s="29">
        <v>2.25</v>
      </c>
    </row>
    <row r="28" spans="1:4" ht="13.5">
      <c r="A28" s="31" t="s">
        <v>34</v>
      </c>
      <c r="B28" s="31">
        <f>+B8/B27</f>
        <v>21666.666666666668</v>
      </c>
      <c r="C28" s="31">
        <f>+C8/C27</f>
        <v>24555.555555555555</v>
      </c>
      <c r="D28" s="31">
        <f>+D8/D27</f>
        <v>20944.444444444445</v>
      </c>
    </row>
    <row r="29" spans="1:4" ht="13.5">
      <c r="A29" s="31" t="s">
        <v>35</v>
      </c>
      <c r="B29" s="31">
        <f>+B11</f>
        <v>22500</v>
      </c>
      <c r="C29" s="31">
        <f>+C11</f>
        <v>25000</v>
      </c>
      <c r="D29" s="31">
        <f>+D11</f>
        <v>20500</v>
      </c>
    </row>
    <row r="30" spans="1:4" ht="13.5">
      <c r="A30" s="31" t="s">
        <v>36</v>
      </c>
      <c r="B30" s="31">
        <f>+B29-B28</f>
        <v>833.3333333333321</v>
      </c>
      <c r="C30" s="31">
        <f>+C29-C28</f>
        <v>444.44444444444525</v>
      </c>
      <c r="D30" s="31">
        <f>+D29-D28</f>
        <v>-444.44444444444525</v>
      </c>
    </row>
    <row r="31" spans="1:4" ht="13.5">
      <c r="A31" s="31" t="s">
        <v>37</v>
      </c>
      <c r="B31" s="31">
        <f>+B30</f>
        <v>833.3333333333321</v>
      </c>
      <c r="C31" s="31">
        <f>+B31+C30</f>
        <v>1277.7777777777774</v>
      </c>
      <c r="D31" s="31">
        <f>+C31+D30</f>
        <v>833.3333333333321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Ula Kuras</cp:lastModifiedBy>
  <cp:lastPrinted>2008-04-28T16:45:18Z</cp:lastPrinted>
  <dcterms:created xsi:type="dcterms:W3CDTF">2004-08-16T16:31:46Z</dcterms:created>
  <dcterms:modified xsi:type="dcterms:W3CDTF">2016-01-04T23:19:07Z</dcterms:modified>
  <cp:category/>
  <cp:version/>
  <cp:contentType/>
  <cp:contentStatus/>
</cp:coreProperties>
</file>