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tabRatio="746" activeTab="1"/>
  </bookViews>
  <sheets>
    <sheet name="Dashboard" sheetId="1" r:id="rId1"/>
    <sheet name="BS" sheetId="2" r:id="rId2"/>
    <sheet name="PL by Month" sheetId="3" r:id="rId3"/>
    <sheet name="Rolling 12" sheetId="4" r:id="rId4"/>
    <sheet name="CF" sheetId="5" r:id="rId5"/>
    <sheet name="R12 Graph" sheetId="6" r:id="rId6"/>
    <sheet name="NI vs CF" sheetId="7" r:id="rId7"/>
    <sheet name="LER Graph" sheetId="8" r:id="rId8"/>
    <sheet name="KPI" sheetId="9" r:id="rId9"/>
  </sheets>
  <definedNames/>
  <calcPr fullCalcOnLoad="1"/>
</workbook>
</file>

<file path=xl/sharedStrings.xml><?xml version="1.0" encoding="utf-8"?>
<sst xmlns="http://schemas.openxmlformats.org/spreadsheetml/2006/main" count="334" uniqueCount="216">
  <si>
    <t>Cost of Goods Sold</t>
  </si>
  <si>
    <t>Net Income</t>
  </si>
  <si>
    <t>ASSETS</t>
  </si>
  <si>
    <t>Other Assets</t>
  </si>
  <si>
    <t>Accounts Payable</t>
  </si>
  <si>
    <t>Other Current Liabilities</t>
  </si>
  <si>
    <t>Total Liabilities</t>
  </si>
  <si>
    <t>Balance Sheet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</si>
  <si>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</si>
  <si>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</si>
  <si>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</si>
  <si>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</si>
  <si>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</si>
  <si>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</si>
  <si>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</si>
  <si>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</si>
  <si>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</si>
  <si>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</si>
  <si>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</si>
  <si>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</si>
  <si>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</si>
  <si>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</si>
  <si>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</si>
  <si>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</si>
  <si>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</si>
  <si>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</si>
  <si>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</si>
  <si>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</si>
  <si>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Salary Cap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</si>
  <si>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</si>
  <si>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</si>
  <si>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</si>
  <si>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</si>
  <si>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</si>
  <si>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</si>
  <si>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</si>
  <si>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</si>
  <si>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</si>
  <si>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</si>
  <si>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</si>
  <si>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</si>
  <si>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</si>
  <si>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</si>
  <si>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</si>
  <si>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</si>
  <si>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Forecast</t>
  </si>
  <si>
    <t>Current Assets:</t>
  </si>
  <si>
    <t xml:space="preserve">        Total current assets</t>
  </si>
  <si>
    <t>Fixed Assets:</t>
  </si>
  <si>
    <t xml:space="preserve">         Net book value of fixed assets</t>
  </si>
  <si>
    <t>LIABILITIES AND SHAREHOLDERS' EQUITY</t>
  </si>
  <si>
    <t>Current liabilities:</t>
  </si>
  <si>
    <t xml:space="preserve">        Total current liabilities</t>
  </si>
  <si>
    <t>Long-term liabilities:</t>
  </si>
  <si>
    <t xml:space="preserve">   Notes Payable</t>
  </si>
  <si>
    <t xml:space="preserve">        Total long-term liabilities</t>
  </si>
  <si>
    <t>Capital</t>
  </si>
  <si>
    <t xml:space="preserve">   Retained earnings</t>
  </si>
  <si>
    <t xml:space="preserve">   Profit (loss) for period</t>
  </si>
  <si>
    <t xml:space="preserve">        Total Capital</t>
  </si>
  <si>
    <t>Total liabilities and shareholders' equity</t>
  </si>
  <si>
    <t>A/R DSO (Based on last 2 months sales)</t>
  </si>
  <si>
    <t>A/P as % of COGS for this month and next month</t>
  </si>
  <si>
    <t>Core Capital</t>
  </si>
  <si>
    <t>Core Capital target -Level 1 (1 month opex)</t>
  </si>
  <si>
    <t>Core Capital target -Level 2 (2 month opex)</t>
  </si>
  <si>
    <t>Cash Flows from Operations</t>
  </si>
  <si>
    <t>Add Back:</t>
  </si>
  <si>
    <t xml:space="preserve">  Depreciation</t>
  </si>
  <si>
    <t>Changes in:</t>
  </si>
  <si>
    <t>Net cash flows from operations</t>
  </si>
  <si>
    <t>Cash Flows from Investing</t>
  </si>
  <si>
    <t>Purchase of fixed assets</t>
  </si>
  <si>
    <t>Net cash flows before financing</t>
  </si>
  <si>
    <t>Cash flows from Financing</t>
  </si>
  <si>
    <t>Shareholder distributions</t>
  </si>
  <si>
    <t>Net cash flows from financing</t>
  </si>
  <si>
    <t>Net cash flows</t>
  </si>
  <si>
    <t>Beginning cash</t>
  </si>
  <si>
    <t>Ending cash</t>
  </si>
  <si>
    <t>Operating Expenses:</t>
  </si>
  <si>
    <t>Facilities</t>
  </si>
  <si>
    <t>Other operating expenses</t>
  </si>
  <si>
    <t>Total Operating Expenses</t>
  </si>
  <si>
    <t>Net Operating Income</t>
  </si>
  <si>
    <t>Other Income (Expense):</t>
  </si>
  <si>
    <t>Interest Expense</t>
  </si>
  <si>
    <t>Depreciation</t>
  </si>
  <si>
    <t>Total Other Income (Expense)</t>
  </si>
  <si>
    <t>By Month</t>
  </si>
  <si>
    <t>Pre-tax profit %</t>
  </si>
  <si>
    <t>Shareholder salary adjustment (+=underpayed)</t>
  </si>
  <si>
    <t>Non-Labor Gross Margin</t>
  </si>
  <si>
    <t>Total Wages</t>
  </si>
  <si>
    <t>Adjusted total wages</t>
  </si>
  <si>
    <t>(Over)/Under cap</t>
  </si>
  <si>
    <t>Labor efficiency (NLGM/Wages)</t>
  </si>
  <si>
    <t>Adjusted Labor efficiency (NLGM/Wages)</t>
  </si>
  <si>
    <t>Line of credit</t>
  </si>
  <si>
    <t>Marketing</t>
  </si>
  <si>
    <t>Shareholder salary adjustment (+=underpaid)</t>
  </si>
  <si>
    <t>2011-01</t>
  </si>
  <si>
    <t>2011-02</t>
  </si>
  <si>
    <t>2011-03</t>
  </si>
  <si>
    <t>2011-05</t>
  </si>
  <si>
    <t>2011-04</t>
  </si>
  <si>
    <t>2011-06</t>
  </si>
  <si>
    <t xml:space="preserve">   Cash</t>
  </si>
  <si>
    <t xml:space="preserve">   Accounts receivable</t>
  </si>
  <si>
    <t xml:space="preserve">   Common stock</t>
  </si>
  <si>
    <t>Notes payable</t>
  </si>
  <si>
    <t>Payroll Taxes &amp; Benefits</t>
  </si>
  <si>
    <t>Profit and Loss by Month</t>
  </si>
  <si>
    <t>For Management Discussion Only</t>
  </si>
  <si>
    <t>2011-07</t>
  </si>
  <si>
    <t>2011-08</t>
  </si>
  <si>
    <t>2011-09</t>
  </si>
  <si>
    <t>2011-10</t>
  </si>
  <si>
    <t>2011-11</t>
  </si>
  <si>
    <t>2011-12</t>
  </si>
  <si>
    <t xml:space="preserve">   Equipment</t>
  </si>
  <si>
    <t xml:space="preserve">   Accumulated Depreciation</t>
  </si>
  <si>
    <t xml:space="preserve">         Total Other Assets</t>
  </si>
  <si>
    <t>Total Assets</t>
  </si>
  <si>
    <t>Line of Credit</t>
  </si>
  <si>
    <t xml:space="preserve">   Distributions</t>
  </si>
  <si>
    <t>YTD Net Income</t>
  </si>
  <si>
    <t>Cash Flow</t>
  </si>
  <si>
    <t xml:space="preserve">  Accounts receivable</t>
  </si>
  <si>
    <t xml:space="preserve">  Other Assets</t>
  </si>
  <si>
    <t>Credit Card Payable</t>
  </si>
  <si>
    <t xml:space="preserve">  Accounts Payable</t>
  </si>
  <si>
    <t xml:space="preserve">  Credit Cards</t>
  </si>
  <si>
    <t xml:space="preserve">  Other Current Liabilities</t>
  </si>
  <si>
    <t xml:space="preserve">  Other Current Assets</t>
  </si>
  <si>
    <t xml:space="preserve">   Other Current Assets</t>
  </si>
  <si>
    <t>Rolling 12</t>
  </si>
  <si>
    <t>Revenue</t>
  </si>
  <si>
    <t>LOC Balance</t>
  </si>
  <si>
    <t>Base Cash Balance</t>
  </si>
  <si>
    <t>Cash Available to Be Paid on Line</t>
  </si>
  <si>
    <t>Cash Needed to be Drawn on Line</t>
  </si>
  <si>
    <t>Cash</t>
  </si>
  <si>
    <t>Grading Legend</t>
  </si>
  <si>
    <t>Great</t>
  </si>
  <si>
    <t>OK</t>
  </si>
  <si>
    <t>Caution</t>
  </si>
  <si>
    <t>R12</t>
  </si>
  <si>
    <t>Actual</t>
  </si>
  <si>
    <t>Profitability</t>
  </si>
  <si>
    <t>Sales</t>
  </si>
  <si>
    <t>Overhead</t>
  </si>
  <si>
    <t>A/R DSO</t>
  </si>
  <si>
    <t>Core Capital Target</t>
  </si>
  <si>
    <t>Commentary</t>
  </si>
  <si>
    <t>DashBoard</t>
  </si>
  <si>
    <t>Direct Labor</t>
  </si>
  <si>
    <t>Labor efficiency</t>
  </si>
  <si>
    <t>Direct LER</t>
  </si>
  <si>
    <t>Admin LER</t>
  </si>
  <si>
    <t>Total LER</t>
  </si>
  <si>
    <t>Net Income %</t>
  </si>
  <si>
    <t>Labor - Admin</t>
  </si>
  <si>
    <t>Admin LER to CM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</si>
  <si>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</si>
  <si>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</si>
  <si>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</si>
  <si>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</si>
  <si>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</si>
  <si>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</si>
  <si>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</si>
  <si>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</si>
  <si>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</si>
  <si>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</si>
  <si>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</si>
  <si>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</si>
  <si>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</si>
  <si>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</si>
  <si>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</si>
  <si>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</si>
  <si>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</si>
  <si>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</si>
  <si>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</si>
  <si>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</si>
  <si>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</si>
  <si>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</si>
  <si>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</si>
  <si>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</si>
  <si>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PY AR</t>
  </si>
  <si>
    <t>CY AR</t>
  </si>
  <si>
    <t>PY AP</t>
  </si>
  <si>
    <t>CY AP</t>
  </si>
  <si>
    <t>NI</t>
  </si>
  <si>
    <t>Cash Basis NI</t>
  </si>
  <si>
    <t>Rate</t>
  </si>
  <si>
    <t>Taxes</t>
  </si>
  <si>
    <t>As of 12/31/2011</t>
  </si>
  <si>
    <t>Salary Cap @ 10% pre-tax</t>
  </si>
  <si>
    <t>ABC Company</t>
  </si>
  <si>
    <t>Other Income (expense)</t>
  </si>
  <si>
    <t>Gross profit</t>
  </si>
  <si>
    <t>Contribution Margin</t>
  </si>
  <si>
    <t>As % of Revenue</t>
  </si>
  <si>
    <t>Marketing as % of Revenue</t>
  </si>
  <si>
    <t>PR Taxes &amp; Benefits as % All wages</t>
  </si>
  <si>
    <t>Other Operating Expenses as % of Revenue</t>
  </si>
  <si>
    <t>Contrubution Margin</t>
  </si>
  <si>
    <t>Admin Labor</t>
  </si>
  <si>
    <t>Good</t>
  </si>
  <si>
    <t>Operating Expenses</t>
  </si>
  <si>
    <t>10% has been sustained so now shoot for 15%</t>
  </si>
  <si>
    <t>Sales have declined as you pruned low value customers, now build back to target</t>
  </si>
  <si>
    <t>Expenses have stayed in range and no items appear out of line</t>
  </si>
  <si>
    <t>No aim for 15%</t>
  </si>
  <si>
    <t>A/R turnover looks good, don't let bad debts creep in.</t>
  </si>
  <si>
    <t>You are almost at 2 months, hold off on profit distributions until you hit 2 months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</si>
</sst>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  <numFmt numFmtId="166" formatCode="0.000%"/>
    <numFmt numFmtId="167" formatCode="0.0000%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ACA2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9" fontId="0" fillId="0" borderId="0" xfId="227" applyFont="1" applyAlignment="1">
      <alignment/>
    </xf>
    <xf numFmtId="43" fontId="0" fillId="0" borderId="0" xfId="96" applyFont="1" applyAlignment="1">
      <alignment/>
    </xf>
    <xf numFmtId="43" fontId="23" fillId="24" borderId="0" xfId="96" applyFont="1" applyFill="1" applyAlignment="1">
      <alignment horizontal="center"/>
    </xf>
    <xf numFmtId="43" fontId="19" fillId="22" borderId="0" xfId="96" applyFont="1" applyFill="1" applyAlignment="1">
      <alignment/>
    </xf>
    <xf numFmtId="43" fontId="20" fillId="22" borderId="0" xfId="96" applyFont="1" applyFill="1" applyAlignment="1">
      <alignment horizontal="left" indent="1"/>
    </xf>
    <xf numFmtId="43" fontId="0" fillId="0" borderId="10" xfId="96" applyFont="1" applyBorder="1" applyAlignment="1">
      <alignment/>
    </xf>
    <xf numFmtId="43" fontId="19" fillId="22" borderId="0" xfId="96" applyFont="1" applyFill="1" applyAlignment="1">
      <alignment horizontal="left" indent="2"/>
    </xf>
    <xf numFmtId="43" fontId="20" fillId="22" borderId="0" xfId="96" applyFont="1" applyFill="1" applyAlignment="1">
      <alignment/>
    </xf>
    <xf numFmtId="43" fontId="21" fillId="22" borderId="0" xfId="96" applyFont="1" applyFill="1" applyAlignment="1">
      <alignment horizontal="right"/>
    </xf>
    <xf numFmtId="43" fontId="22" fillId="0" borderId="0" xfId="96" applyFont="1" applyAlignment="1">
      <alignment/>
    </xf>
    <xf numFmtId="43" fontId="20" fillId="0" borderId="0" xfId="96" applyFont="1" applyAlignment="1">
      <alignment/>
    </xf>
    <xf numFmtId="43" fontId="0" fillId="25" borderId="0" xfId="96" applyFont="1" applyFill="1" applyAlignment="1">
      <alignment/>
    </xf>
    <xf numFmtId="43" fontId="1" fillId="0" borderId="0" xfId="96" applyFont="1" applyAlignment="1">
      <alignment/>
    </xf>
    <xf numFmtId="0" fontId="20" fillId="22" borderId="0" xfId="0" applyNumberFormat="1" applyFont="1" applyFill="1" applyBorder="1" applyAlignment="1">
      <alignment horizontal="left" indent="1"/>
    </xf>
    <xf numFmtId="43" fontId="0" fillId="0" borderId="0" xfId="0" applyNumberFormat="1" applyAlignment="1">
      <alignment/>
    </xf>
    <xf numFmtId="43" fontId="24" fillId="22" borderId="0" xfId="96" applyFont="1" applyFill="1" applyBorder="1" applyAlignment="1">
      <alignment horizontal="center"/>
    </xf>
    <xf numFmtId="43" fontId="19" fillId="22" borderId="0" xfId="96" applyFont="1" applyFill="1" applyBorder="1" applyAlignment="1">
      <alignment/>
    </xf>
    <xf numFmtId="43" fontId="20" fillId="22" borderId="0" xfId="96" applyFont="1" applyFill="1" applyBorder="1" applyAlignment="1">
      <alignment/>
    </xf>
    <xf numFmtId="43" fontId="20" fillId="22" borderId="0" xfId="96" applyFont="1" applyFill="1" applyBorder="1" applyAlignment="1">
      <alignment horizontal="left"/>
    </xf>
    <xf numFmtId="43" fontId="20" fillId="22" borderId="10" xfId="96" applyFont="1" applyFill="1" applyBorder="1" applyAlignment="1">
      <alignment/>
    </xf>
    <xf numFmtId="43" fontId="20" fillId="22" borderId="0" xfId="96" applyFont="1" applyFill="1" applyBorder="1" applyAlignment="1">
      <alignment horizontal="left" indent="1"/>
    </xf>
    <xf numFmtId="43" fontId="20" fillId="0" borderId="0" xfId="96" applyFont="1" applyBorder="1" applyAlignment="1">
      <alignment horizontal="center"/>
    </xf>
    <xf numFmtId="43" fontId="0" fillId="0" borderId="0" xfId="96" applyFont="1" applyFill="1" applyAlignment="1">
      <alignment/>
    </xf>
    <xf numFmtId="43" fontId="0" fillId="0" borderId="10" xfId="96" applyFont="1" applyFill="1" applyBorder="1" applyAlignment="1">
      <alignment/>
    </xf>
    <xf numFmtId="9" fontId="0" fillId="0" borderId="0" xfId="227" applyFont="1" applyFill="1" applyAlignment="1">
      <alignment/>
    </xf>
    <xf numFmtId="43" fontId="0" fillId="0" borderId="0" xfId="96" applyFont="1" applyFill="1" applyAlignment="1">
      <alignment/>
    </xf>
    <xf numFmtId="43" fontId="0" fillId="0" borderId="0" xfId="96" applyFont="1" applyAlignment="1">
      <alignment/>
    </xf>
    <xf numFmtId="43" fontId="0" fillId="0" borderId="0" xfId="96" applyFont="1" applyFill="1" applyAlignment="1">
      <alignment horizontal="center"/>
    </xf>
    <xf numFmtId="43" fontId="19" fillId="22" borderId="0" xfId="96" applyFont="1" applyFill="1" applyBorder="1" applyAlignment="1">
      <alignment horizontal="right"/>
    </xf>
    <xf numFmtId="43" fontId="0" fillId="22" borderId="0" xfId="96" applyFont="1" applyFill="1" applyAlignment="1">
      <alignment/>
    </xf>
    <xf numFmtId="43" fontId="0" fillId="14" borderId="0" xfId="96" applyFont="1" applyFill="1" applyAlignment="1">
      <alignment/>
    </xf>
    <xf numFmtId="43" fontId="0" fillId="14" borderId="0" xfId="96" applyFont="1" applyFill="1" applyAlignment="1">
      <alignment/>
    </xf>
    <xf numFmtId="165" fontId="0" fillId="0" borderId="0" xfId="227" applyNumberFormat="1" applyFont="1" applyAlignment="1">
      <alignment/>
    </xf>
    <xf numFmtId="43" fontId="0" fillId="0" borderId="11" xfId="96" applyFont="1" applyBorder="1" applyAlignment="1">
      <alignment/>
    </xf>
    <xf numFmtId="43" fontId="0" fillId="0" borderId="11" xfId="96" applyFont="1" applyFill="1" applyBorder="1" applyAlignment="1">
      <alignment/>
    </xf>
    <xf numFmtId="49" fontId="26" fillId="0" borderId="0" xfId="215" applyNumberFormat="1" applyFont="1" applyAlignment="1">
      <alignment horizontal="left"/>
      <protection/>
    </xf>
    <xf numFmtId="0" fontId="0" fillId="0" borderId="0" xfId="214">
      <alignment/>
      <protection/>
    </xf>
    <xf numFmtId="0" fontId="18" fillId="0" borderId="0" xfId="214" applyFont="1">
      <alignment/>
      <protection/>
    </xf>
    <xf numFmtId="0" fontId="18" fillId="10" borderId="12" xfId="214" applyFont="1" applyFill="1" applyBorder="1" applyAlignment="1">
      <alignment horizontal="center"/>
      <protection/>
    </xf>
    <xf numFmtId="0" fontId="18" fillId="25" borderId="12" xfId="214" applyFont="1" applyFill="1" applyBorder="1" applyAlignment="1">
      <alignment horizontal="center"/>
      <protection/>
    </xf>
    <xf numFmtId="0" fontId="18" fillId="17" borderId="12" xfId="214" applyFont="1" applyFill="1" applyBorder="1" applyAlignment="1">
      <alignment horizontal="center"/>
      <protection/>
    </xf>
    <xf numFmtId="0" fontId="1" fillId="0" borderId="0" xfId="215">
      <alignment/>
      <protection/>
    </xf>
    <xf numFmtId="0" fontId="18" fillId="0" borderId="0" xfId="214" applyFont="1" applyFill="1" applyBorder="1" applyAlignment="1">
      <alignment horizontal="center"/>
      <protection/>
    </xf>
    <xf numFmtId="0" fontId="18" fillId="0" borderId="0" xfId="214" applyFont="1" applyAlignment="1">
      <alignment horizontal="center"/>
      <protection/>
    </xf>
    <xf numFmtId="43" fontId="18" fillId="0" borderId="0" xfId="96" applyFont="1" applyBorder="1" applyAlignment="1">
      <alignment horizontal="center"/>
    </xf>
    <xf numFmtId="0" fontId="18" fillId="0" borderId="13" xfId="214" applyFont="1" applyBorder="1">
      <alignment/>
      <protection/>
    </xf>
    <xf numFmtId="10" fontId="0" fillId="0" borderId="0" xfId="96" applyNumberFormat="1" applyFont="1" applyBorder="1" applyAlignment="1">
      <alignment/>
    </xf>
    <xf numFmtId="44" fontId="0" fillId="0" borderId="0" xfId="109" applyFont="1" applyBorder="1" applyAlignment="1">
      <alignment/>
    </xf>
    <xf numFmtId="44" fontId="0" fillId="0" borderId="0" xfId="109" applyFont="1" applyFill="1" applyBorder="1" applyAlignment="1">
      <alignment/>
    </xf>
    <xf numFmtId="43" fontId="0" fillId="0" borderId="0" xfId="96" applyFont="1" applyBorder="1" applyAlignment="1">
      <alignment/>
    </xf>
    <xf numFmtId="43" fontId="0" fillId="0" borderId="0" xfId="214" applyNumberFormat="1" applyBorder="1">
      <alignment/>
      <protection/>
    </xf>
    <xf numFmtId="0" fontId="18" fillId="0" borderId="0" xfId="214" applyFont="1" applyBorder="1">
      <alignment/>
      <protection/>
    </xf>
    <xf numFmtId="0" fontId="0" fillId="0" borderId="0" xfId="214" applyBorder="1">
      <alignment/>
      <protection/>
    </xf>
    <xf numFmtId="0" fontId="0" fillId="0" borderId="0" xfId="214" applyFont="1">
      <alignment/>
      <protection/>
    </xf>
    <xf numFmtId="43" fontId="0" fillId="0" borderId="0" xfId="96" applyFont="1" applyBorder="1" applyAlignment="1">
      <alignment/>
    </xf>
    <xf numFmtId="43" fontId="20" fillId="0" borderId="0" xfId="96" applyFont="1" applyFill="1" applyBorder="1" applyAlignment="1">
      <alignment/>
    </xf>
    <xf numFmtId="0" fontId="20" fillId="0" borderId="0" xfId="0" applyFont="1" applyBorder="1" applyAlignment="1">
      <alignment/>
    </xf>
    <xf numFmtId="10" fontId="0" fillId="0" borderId="0" xfId="227" applyNumberFormat="1" applyFont="1" applyBorder="1" applyAlignment="1">
      <alignment/>
    </xf>
    <xf numFmtId="43" fontId="0" fillId="0" borderId="0" xfId="227" applyNumberFormat="1" applyFont="1" applyBorder="1" applyAlignment="1">
      <alignment/>
    </xf>
    <xf numFmtId="0" fontId="0" fillId="0" borderId="0" xfId="214" applyFont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214" applyFont="1" applyFill="1" applyBorder="1">
      <alignment/>
      <protection/>
    </xf>
    <xf numFmtId="43" fontId="18" fillId="0" borderId="0" xfId="214" applyNumberFormat="1" applyFont="1" applyAlignment="1">
      <alignment horizontal="left"/>
      <protection/>
    </xf>
    <xf numFmtId="10" fontId="0" fillId="0" borderId="0" xfId="214" applyNumberFormat="1" applyBorder="1">
      <alignment/>
      <protection/>
    </xf>
    <xf numFmtId="0" fontId="18" fillId="0" borderId="0" xfId="214" applyFont="1">
      <alignment/>
      <protection/>
    </xf>
    <xf numFmtId="49" fontId="0" fillId="0" borderId="0" xfId="96" applyNumberFormat="1" applyFont="1" applyAlignment="1">
      <alignment/>
    </xf>
    <xf numFmtId="43" fontId="19" fillId="22" borderId="0" xfId="96" applyFont="1" applyFill="1" applyAlignment="1">
      <alignment horizontal="left" vertical="top" indent="1"/>
    </xf>
    <xf numFmtId="43" fontId="19" fillId="22" borderId="0" xfId="96" applyFont="1" applyFill="1" applyAlignment="1">
      <alignment horizontal="left"/>
    </xf>
    <xf numFmtId="10" fontId="0" fillId="0" borderId="0" xfId="227" applyNumberFormat="1" applyFont="1" applyAlignment="1">
      <alignment/>
    </xf>
    <xf numFmtId="10" fontId="28" fillId="0" borderId="0" xfId="227" applyNumberFormat="1" applyFont="1" applyAlignment="1">
      <alignment/>
    </xf>
    <xf numFmtId="43" fontId="28" fillId="0" borderId="0" xfId="96" applyFont="1" applyAlignment="1">
      <alignment/>
    </xf>
    <xf numFmtId="43" fontId="0" fillId="0" borderId="14" xfId="96" applyFont="1" applyBorder="1" applyAlignment="1">
      <alignment/>
    </xf>
    <xf numFmtId="43" fontId="21" fillId="22" borderId="0" xfId="96" applyFont="1" applyFill="1" applyAlignment="1">
      <alignment horizontal="right" indent="1"/>
    </xf>
    <xf numFmtId="43" fontId="28" fillId="0" borderId="0" xfId="227" applyNumberFormat="1" applyFont="1" applyAlignment="1">
      <alignment/>
    </xf>
    <xf numFmtId="43" fontId="21" fillId="22" borderId="0" xfId="96" applyFont="1" applyFill="1" applyAlignment="1">
      <alignment horizontal="right" vertical="top"/>
    </xf>
    <xf numFmtId="2" fontId="28" fillId="0" borderId="0" xfId="227" applyNumberFormat="1" applyFont="1" applyAlignment="1">
      <alignment/>
    </xf>
    <xf numFmtId="43" fontId="28" fillId="0" borderId="0" xfId="96" applyFont="1" applyFill="1" applyAlignment="1">
      <alignment/>
    </xf>
    <xf numFmtId="43" fontId="23" fillId="0" borderId="0" xfId="96" applyFont="1" applyFill="1" applyAlignment="1">
      <alignment horizontal="center"/>
    </xf>
    <xf numFmtId="10" fontId="28" fillId="0" borderId="0" xfId="227" applyNumberFormat="1" applyFont="1" applyBorder="1" applyAlignment="1">
      <alignment/>
    </xf>
    <xf numFmtId="43" fontId="28" fillId="0" borderId="0" xfId="96" applyFont="1" applyBorder="1" applyAlignment="1">
      <alignment/>
    </xf>
    <xf numFmtId="43" fontId="0" fillId="0" borderId="15" xfId="227" applyNumberFormat="1" applyFont="1" applyBorder="1" applyAlignment="1">
      <alignment/>
    </xf>
    <xf numFmtId="10" fontId="28" fillId="26" borderId="0" xfId="227" applyNumberFormat="1" applyFont="1" applyFill="1" applyAlignment="1">
      <alignment/>
    </xf>
    <xf numFmtId="165" fontId="0" fillId="26" borderId="0" xfId="227" applyNumberFormat="1" applyFont="1" applyFill="1" applyAlignment="1">
      <alignment/>
    </xf>
    <xf numFmtId="43" fontId="28" fillId="26" borderId="0" xfId="227" applyNumberFormat="1" applyFont="1" applyFill="1" applyAlignment="1">
      <alignment/>
    </xf>
    <xf numFmtId="10" fontId="0" fillId="26" borderId="0" xfId="96" applyNumberFormat="1" applyFont="1" applyFill="1" applyAlignment="1">
      <alignment/>
    </xf>
    <xf numFmtId="43" fontId="0" fillId="26" borderId="0" xfId="96" applyFont="1" applyFill="1" applyAlignment="1">
      <alignment/>
    </xf>
    <xf numFmtId="43" fontId="0" fillId="26" borderId="10" xfId="96" applyFont="1" applyFill="1" applyBorder="1" applyAlignment="1">
      <alignment/>
    </xf>
    <xf numFmtId="43" fontId="20" fillId="0" borderId="0" xfId="96" applyFont="1" applyFill="1" applyAlignment="1">
      <alignment/>
    </xf>
    <xf numFmtId="2" fontId="28" fillId="26" borderId="0" xfId="227" applyNumberFormat="1" applyFont="1" applyFill="1" applyAlignment="1">
      <alignment/>
    </xf>
    <xf numFmtId="9" fontId="0" fillId="26" borderId="0" xfId="227" applyFont="1" applyFill="1" applyAlignment="1">
      <alignment/>
    </xf>
    <xf numFmtId="0" fontId="18" fillId="27" borderId="12" xfId="214" applyFont="1" applyFill="1" applyBorder="1" applyAlignment="1">
      <alignment horizontal="center"/>
      <protection/>
    </xf>
    <xf numFmtId="0" fontId="18" fillId="0" borderId="13" xfId="214" applyFont="1" applyBorder="1">
      <alignment/>
      <protection/>
    </xf>
  </cellXfs>
  <cellStyles count="23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3" xfId="101"/>
    <cellStyle name="Comma 2 3 2" xfId="102"/>
    <cellStyle name="Comma 3" xfId="103"/>
    <cellStyle name="Comma 3 2" xfId="104"/>
    <cellStyle name="Comma 3 3" xfId="105"/>
    <cellStyle name="Comma 4" xfId="106"/>
    <cellStyle name="Comma 4 2" xfId="107"/>
    <cellStyle name="Comma 5" xfId="108"/>
    <cellStyle name="Currency" xfId="109"/>
    <cellStyle name="Currency [0]" xfId="110"/>
    <cellStyle name="Currency 2" xfId="111"/>
    <cellStyle name="Currency 2 2" xfId="112"/>
    <cellStyle name="Currency 2 2 2" xfId="113"/>
    <cellStyle name="Currency 2 3" xfId="114"/>
    <cellStyle name="Currency 3" xfId="115"/>
    <cellStyle name="Currency 3 2" xfId="116"/>
    <cellStyle name="Currency 3 3" xfId="117"/>
    <cellStyle name="Currency 4" xfId="118"/>
    <cellStyle name="Explanatory Text" xfId="119"/>
    <cellStyle name="Explanatory Text 2" xfId="120"/>
    <cellStyle name="Explanatory Text 3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eading 4 3" xfId="136"/>
    <cellStyle name="Input" xfId="137"/>
    <cellStyle name="Input 2" xfId="138"/>
    <cellStyle name="Input 3" xfId="139"/>
    <cellStyle name="Linked Cell" xfId="140"/>
    <cellStyle name="Linked Cell 2" xfId="141"/>
    <cellStyle name="Linked Cell 3" xfId="142"/>
    <cellStyle name="Neutral" xfId="143"/>
    <cellStyle name="Neutral 2" xfId="144"/>
    <cellStyle name="Neutral 3" xfId="145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18" xfId="154"/>
    <cellStyle name="Normal 19" xfId="155"/>
    <cellStyle name="Normal 2" xfId="156"/>
    <cellStyle name="Normal 2 2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 2" xfId="169"/>
    <cellStyle name="Normal 3 3" xfId="170"/>
    <cellStyle name="Normal 3_Dashboard" xfId="171"/>
    <cellStyle name="Normal 30" xfId="172"/>
    <cellStyle name="Normal 31" xfId="173"/>
    <cellStyle name="Normal 31 2" xfId="174"/>
    <cellStyle name="Normal 31 3" xfId="175"/>
    <cellStyle name="Normal 32" xfId="176"/>
    <cellStyle name="Normal 32 2" xfId="177"/>
    <cellStyle name="Normal 33" xfId="178"/>
    <cellStyle name="Normal 33 2" xfId="179"/>
    <cellStyle name="Normal 34" xfId="180"/>
    <cellStyle name="Normal 34 2" xfId="181"/>
    <cellStyle name="Normal 35" xfId="182"/>
    <cellStyle name="Normal 35 2" xfId="183"/>
    <cellStyle name="Normal 36" xfId="184"/>
    <cellStyle name="Normal 36 2" xfId="185"/>
    <cellStyle name="Normal 37" xfId="186"/>
    <cellStyle name="Normal 37 2" xfId="187"/>
    <cellStyle name="Normal 38" xfId="188"/>
    <cellStyle name="Normal 38 2" xfId="189"/>
    <cellStyle name="Normal 39" xfId="190"/>
    <cellStyle name="Normal 39 2" xfId="191"/>
    <cellStyle name="Normal 4" xfId="192"/>
    <cellStyle name="Normal 40" xfId="193"/>
    <cellStyle name="Normal 40 2" xfId="194"/>
    <cellStyle name="Normal 41" xfId="195"/>
    <cellStyle name="Normal 41 2" xfId="196"/>
    <cellStyle name="Normal 42" xfId="197"/>
    <cellStyle name="Normal 42 2" xfId="198"/>
    <cellStyle name="Normal 43" xfId="199"/>
    <cellStyle name="Normal 43 2" xfId="200"/>
    <cellStyle name="Normal 44" xfId="201"/>
    <cellStyle name="Normal 45" xfId="202"/>
    <cellStyle name="Normal 46" xfId="203"/>
    <cellStyle name="Normal 47" xfId="204"/>
    <cellStyle name="Normal 48" xfId="205"/>
    <cellStyle name="Normal 49" xfId="206"/>
    <cellStyle name="Normal 5" xfId="207"/>
    <cellStyle name="Normal 50" xfId="208"/>
    <cellStyle name="Normal 51" xfId="209"/>
    <cellStyle name="Normal 6" xfId="210"/>
    <cellStyle name="Normal 7" xfId="211"/>
    <cellStyle name="Normal 8" xfId="212"/>
    <cellStyle name="Normal 9" xfId="213"/>
    <cellStyle name="Normal_033107 Dashboard DeVivo" xfId="214"/>
    <cellStyle name="Normal_Dashboard" xfId="215"/>
    <cellStyle name="Note" xfId="216"/>
    <cellStyle name="Note 2" xfId="217"/>
    <cellStyle name="Note 2 2" xfId="218"/>
    <cellStyle name="Note 2 2 2" xfId="219"/>
    <cellStyle name="Note 2 3" xfId="220"/>
    <cellStyle name="Note 3" xfId="221"/>
    <cellStyle name="Note 3 2" xfId="222"/>
    <cellStyle name="Note 4" xfId="223"/>
    <cellStyle name="Output" xfId="224"/>
    <cellStyle name="Output 2" xfId="225"/>
    <cellStyle name="Output 3" xfId="226"/>
    <cellStyle name="Percent" xfId="227"/>
    <cellStyle name="Percent 2" xfId="228"/>
    <cellStyle name="Percent 2 2" xfId="229"/>
    <cellStyle name="Percent 2 2 2" xfId="230"/>
    <cellStyle name="Percent 2 3" xfId="231"/>
    <cellStyle name="Percent 2 3 2" xfId="232"/>
    <cellStyle name="Percent 3" xfId="233"/>
    <cellStyle name="Percent 3 2" xfId="234"/>
    <cellStyle name="Percent 3 3" xfId="235"/>
    <cellStyle name="Percent 4" xfId="236"/>
    <cellStyle name="Percent 4 2" xfId="237"/>
    <cellStyle name="Percent 5" xfId="238"/>
    <cellStyle name="Title" xfId="239"/>
    <cellStyle name="Title 2" xfId="240"/>
    <cellStyle name="Title 3" xfId="241"/>
    <cellStyle name="Total" xfId="242"/>
    <cellStyle name="Total 2" xfId="243"/>
    <cellStyle name="Total 3" xfId="244"/>
    <cellStyle name="Warning Text" xfId="245"/>
    <cellStyle name="Warning Text 2" xfId="246"/>
    <cellStyle name="Warning Text 3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805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KPI!$A$3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KPI!$B$3:$AX$3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KPI!$A$4</c:f>
              <c:strCache>
                <c:ptCount val="1"/>
                <c:pt idx="0">
                  <c:v>Contrubution Margin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KPI!$B$4:$AX$4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KPI!$A$5</c:f>
              <c:strCache>
                <c:ptCount val="1"/>
                <c:pt idx="0">
                  <c:v>Net Income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KPI!$B$5:$AX$5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KPI!$A$6</c:f>
              <c:strCache>
                <c:ptCount val="1"/>
                <c:pt idx="0">
                  <c:v>Admin Labor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KPI!$B$6:$AX$6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KPI!$A$7</c:f>
              <c:strCache>
                <c:ptCount val="1"/>
                <c:pt idx="0">
                  <c:v>Gross profit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KPI!$B$2:$AX$2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KPI!$B$7:$AX$7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07367"/>
        <c:crosses val="autoZero"/>
        <c:auto val="1"/>
        <c:lblOffset val="100"/>
        <c:tickLblSkip val="2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8325"/>
          <c:w val="0.1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858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KPI!$A$10</c:f>
              <c:strCache>
                <c:ptCount val="1"/>
                <c:pt idx="0">
                  <c:v>Cash Flow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KPI!$B$10:$AW$10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KPI!$A$11</c:f>
              <c:strCache>
                <c:ptCount val="1"/>
                <c:pt idx="0">
                  <c:v>Net Income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KPI!$B$11:$AW$11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KPI!$A$12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KPI!$B$9:$AW$9</c:f>
              <c:strCache>
                <c:ptCount val="48"/>
                <c:pt idx="0">
                  <c:v>2009-01</c:v>
                </c:pt>
                <c:pt idx="1">
                  <c:v>2009-02</c:v>
                </c:pt>
                <c:pt idx="2">
                  <c:v>2009-03</c:v>
                </c:pt>
                <c:pt idx="3">
                  <c:v>2009-04</c:v>
                </c:pt>
                <c:pt idx="4">
                  <c:v>2009-05</c:v>
                </c:pt>
                <c:pt idx="5">
                  <c:v>2009-06</c:v>
                </c:pt>
                <c:pt idx="6">
                  <c:v>2009-07</c:v>
                </c:pt>
                <c:pt idx="7">
                  <c:v>2009-08</c:v>
                </c:pt>
                <c:pt idx="8">
                  <c:v>2009-09</c:v>
                </c:pt>
                <c:pt idx="9">
                  <c:v>2009-10</c:v>
                </c:pt>
                <c:pt idx="10">
                  <c:v>2009-11</c:v>
                </c:pt>
                <c:pt idx="11">
                  <c:v>2009-12</c:v>
                </c:pt>
                <c:pt idx="12">
                  <c:v>2010-01</c:v>
                </c:pt>
                <c:pt idx="13">
                  <c:v>2010-02</c:v>
                </c:pt>
                <c:pt idx="14">
                  <c:v>2010-03</c:v>
                </c:pt>
                <c:pt idx="15">
                  <c:v>2010-04</c:v>
                </c:pt>
                <c:pt idx="16">
                  <c:v>2010-05</c:v>
                </c:pt>
                <c:pt idx="17">
                  <c:v>2010-06</c:v>
                </c:pt>
                <c:pt idx="18">
                  <c:v>2010-07</c:v>
                </c:pt>
                <c:pt idx="19">
                  <c:v>2010-08</c:v>
                </c:pt>
                <c:pt idx="20">
                  <c:v>2010-09</c:v>
                </c:pt>
                <c:pt idx="21">
                  <c:v>2010-10</c:v>
                </c:pt>
                <c:pt idx="22">
                  <c:v>2010-11</c:v>
                </c:pt>
                <c:pt idx="23">
                  <c:v>2010-12</c:v>
                </c:pt>
                <c:pt idx="24">
                  <c:v>2011-01</c:v>
                </c:pt>
                <c:pt idx="25">
                  <c:v>2011-02</c:v>
                </c:pt>
                <c:pt idx="26">
                  <c:v>2011-03</c:v>
                </c:pt>
                <c:pt idx="27">
                  <c:v>2011-04</c:v>
                </c:pt>
                <c:pt idx="28">
                  <c:v>2011-05</c:v>
                </c:pt>
                <c:pt idx="29">
                  <c:v>2011-06</c:v>
                </c:pt>
                <c:pt idx="30">
                  <c:v>2011-07</c:v>
                </c:pt>
                <c:pt idx="31">
                  <c:v>2011-08</c:v>
                </c:pt>
                <c:pt idx="32">
                  <c:v>2011-09</c:v>
                </c:pt>
                <c:pt idx="33">
                  <c:v>2011-10</c:v>
                </c:pt>
                <c:pt idx="34">
                  <c:v>2011-11</c:v>
                </c:pt>
                <c:pt idx="35">
                  <c:v>2011-12</c:v>
                </c:pt>
                <c:pt idx="36">
                  <c:v>2012-01</c:v>
                </c:pt>
                <c:pt idx="37">
                  <c:v>2012-02</c:v>
                </c:pt>
                <c:pt idx="38">
                  <c:v>2012-03</c:v>
                </c:pt>
                <c:pt idx="39">
                  <c:v>2012-04</c:v>
                </c:pt>
                <c:pt idx="40">
                  <c:v>2012-05</c:v>
                </c:pt>
                <c:pt idx="41">
                  <c:v>2012-06</c:v>
                </c:pt>
                <c:pt idx="42">
                  <c:v>2012-07</c:v>
                </c:pt>
                <c:pt idx="43">
                  <c:v>2012-08</c:v>
                </c:pt>
                <c:pt idx="44">
                  <c:v>2012-09</c:v>
                </c:pt>
                <c:pt idx="45">
                  <c:v>2012-10</c:v>
                </c:pt>
                <c:pt idx="46">
                  <c:v>2012-11</c:v>
                </c:pt>
                <c:pt idx="47">
                  <c:v>2012-12</c:v>
                </c:pt>
              </c:strCache>
            </c:strRef>
          </c:cat>
          <c:val>
            <c:numRef>
              <c:f>KPI!$B$12:$AW$12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75000</c:v>
                </c:pt>
                <c:pt idx="37">
                  <c:v>75000</c:v>
                </c:pt>
                <c:pt idx="38">
                  <c:v>75000</c:v>
                </c:pt>
                <c:pt idx="39">
                  <c:v>75000</c:v>
                </c:pt>
                <c:pt idx="40">
                  <c:v>75000</c:v>
                </c:pt>
                <c:pt idx="41">
                  <c:v>75000</c:v>
                </c:pt>
                <c:pt idx="42">
                  <c:v>75000</c:v>
                </c:pt>
                <c:pt idx="43">
                  <c:v>75000</c:v>
                </c:pt>
                <c:pt idx="44">
                  <c:v>75000</c:v>
                </c:pt>
                <c:pt idx="45">
                  <c:v>75000</c:v>
                </c:pt>
                <c:pt idx="46">
                  <c:v>75000</c:v>
                </c:pt>
                <c:pt idx="47">
                  <c:v>75000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 val="autoZero"/>
        <c:auto val="1"/>
        <c:lblOffset val="100"/>
        <c:tickLblSkip val="2"/>
        <c:noMultiLvlLbl val="0"/>
      </c:catAx>
      <c:valAx>
        <c:axId val="2508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2675"/>
          <c:w val="0.11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525"/>
          <c:w val="0.8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KPI!$A$16</c:f>
              <c:strCache>
                <c:ptCount val="1"/>
                <c:pt idx="0">
                  <c:v>Direct LER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KPI!$B$16:$AX$16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KPI!$A$17</c:f>
              <c:strCache>
                <c:ptCount val="1"/>
                <c:pt idx="0">
                  <c:v>Admin LER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KPI!$B$17:$AX$17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KPI!$A$18</c:f>
              <c:strCache>
                <c:ptCount val="1"/>
                <c:pt idx="0">
                  <c:v>Total LER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KPI!$B$18:$AX$18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24451882"/>
        <c:axId val="18740347"/>
      </c:lineChart>
      <c:lineChart>
        <c:grouping val="standard"/>
        <c:varyColors val="0"/>
        <c:ser>
          <c:idx val="3"/>
          <c:order val="3"/>
          <c:tx>
            <c:strRef>
              <c:f>KPI!$A$19</c:f>
              <c:strCache>
                <c:ptCount val="1"/>
                <c:pt idx="0">
                  <c:v>Net Income %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KPI!$B$15:$AX$15</c:f>
              <c:strCache>
                <c:ptCount val="49"/>
                <c:pt idx="0">
                  <c:v>2008-12</c:v>
                </c:pt>
                <c:pt idx="1">
                  <c:v>2009-01</c:v>
                </c:pt>
                <c:pt idx="2">
                  <c:v>2009-02</c:v>
                </c:pt>
                <c:pt idx="3">
                  <c:v>2009-03</c:v>
                </c:pt>
                <c:pt idx="4">
                  <c:v>2009-04</c:v>
                </c:pt>
                <c:pt idx="5">
                  <c:v>2009-05</c:v>
                </c:pt>
                <c:pt idx="6">
                  <c:v>2009-06</c:v>
                </c:pt>
                <c:pt idx="7">
                  <c:v>2009-07</c:v>
                </c:pt>
                <c:pt idx="8">
                  <c:v>2009-08</c:v>
                </c:pt>
                <c:pt idx="9">
                  <c:v>2009-09</c:v>
                </c:pt>
                <c:pt idx="10">
                  <c:v>2009-10</c:v>
                </c:pt>
                <c:pt idx="11">
                  <c:v>2009-11</c:v>
                </c:pt>
                <c:pt idx="12">
                  <c:v>2009-12</c:v>
                </c:pt>
                <c:pt idx="13">
                  <c:v>2010-01</c:v>
                </c:pt>
                <c:pt idx="14">
                  <c:v>2010-02</c:v>
                </c:pt>
                <c:pt idx="15">
                  <c:v>2010-03</c:v>
                </c:pt>
                <c:pt idx="16">
                  <c:v>2010-04</c:v>
                </c:pt>
                <c:pt idx="17">
                  <c:v>2010-05</c:v>
                </c:pt>
                <c:pt idx="18">
                  <c:v>2010-06</c:v>
                </c:pt>
                <c:pt idx="19">
                  <c:v>2010-07</c:v>
                </c:pt>
                <c:pt idx="20">
                  <c:v>2010-08</c:v>
                </c:pt>
                <c:pt idx="21">
                  <c:v>2010-09</c:v>
                </c:pt>
                <c:pt idx="22">
                  <c:v>2010-10</c:v>
                </c:pt>
                <c:pt idx="23">
                  <c:v>2010-11</c:v>
                </c:pt>
                <c:pt idx="24">
                  <c:v>2010-12</c:v>
                </c:pt>
                <c:pt idx="25">
                  <c:v>2011-01</c:v>
                </c:pt>
                <c:pt idx="26">
                  <c:v>2011-02</c:v>
                </c:pt>
                <c:pt idx="27">
                  <c:v>2011-03</c:v>
                </c:pt>
                <c:pt idx="28">
                  <c:v>2011-04</c:v>
                </c:pt>
                <c:pt idx="29">
                  <c:v>2011-05</c:v>
                </c:pt>
                <c:pt idx="30">
                  <c:v>2011-06</c:v>
                </c:pt>
                <c:pt idx="31">
                  <c:v>2011-07</c:v>
                </c:pt>
                <c:pt idx="32">
                  <c:v>2011-08</c:v>
                </c:pt>
                <c:pt idx="33">
                  <c:v>2011-09</c:v>
                </c:pt>
                <c:pt idx="34">
                  <c:v>2011-10</c:v>
                </c:pt>
                <c:pt idx="35">
                  <c:v>2011-11</c:v>
                </c:pt>
                <c:pt idx="36">
                  <c:v>2011-12</c:v>
                </c:pt>
                <c:pt idx="37">
                  <c:v>2012-01</c:v>
                </c:pt>
                <c:pt idx="38">
                  <c:v>2012-02</c:v>
                </c:pt>
                <c:pt idx="39">
                  <c:v>2012-03</c:v>
                </c:pt>
                <c:pt idx="40">
                  <c:v>2012-04</c:v>
                </c:pt>
                <c:pt idx="41">
                  <c:v>2012-05</c:v>
                </c:pt>
                <c:pt idx="42">
                  <c:v>2012-06</c:v>
                </c:pt>
                <c:pt idx="43">
                  <c:v>2012-07</c:v>
                </c:pt>
                <c:pt idx="44">
                  <c:v>2012-08</c:v>
                </c:pt>
                <c:pt idx="45">
                  <c:v>2012-09</c:v>
                </c:pt>
                <c:pt idx="46">
                  <c:v>2012-10</c:v>
                </c:pt>
                <c:pt idx="47">
                  <c:v>2012-11</c:v>
                </c:pt>
                <c:pt idx="48">
                  <c:v>2012-12</c:v>
                </c:pt>
              </c:strCache>
            </c:strRef>
          </c:cat>
          <c:val>
            <c:numRef>
              <c:f>KPI!$B$19:$AX$19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34445396"/>
        <c:axId val="41573109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 val="autoZero"/>
        <c:auto val="1"/>
        <c:lblOffset val="100"/>
        <c:tickLblSkip val="2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At val="1"/>
        <c:crossBetween val="between"/>
        <c:dispUnits/>
      </c:valAx>
      <c:catAx>
        <c:axId val="344453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05"/>
          <c:w val="0.1322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0.0235</cdr:y>
    </cdr:from>
    <cdr:to>
      <cdr:x>0.6215</cdr:x>
      <cdr:y>0.8875</cdr:y>
    </cdr:to>
    <cdr:sp>
      <cdr:nvSpPr>
        <cdr:cNvPr id="1" name="Straight Connector 2"/>
        <cdr:cNvSpPr>
          <a:spLocks/>
        </cdr:cNvSpPr>
      </cdr:nvSpPr>
      <cdr:spPr>
        <a:xfrm flipH="1" flipV="1">
          <a:off x="5324475" y="133350"/>
          <a:ext cx="47625" cy="51149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0.02525</cdr:y>
    </cdr:from>
    <cdr:to>
      <cdr:x>0.66475</cdr:x>
      <cdr:y>0.96125</cdr:y>
    </cdr:to>
    <cdr:sp>
      <cdr:nvSpPr>
        <cdr:cNvPr id="1" name="Straight Connector 2"/>
        <cdr:cNvSpPr>
          <a:spLocks/>
        </cdr:cNvSpPr>
      </cdr:nvSpPr>
      <cdr:spPr>
        <a:xfrm flipH="1" flipV="1">
          <a:off x="5648325" y="142875"/>
          <a:ext cx="104775" cy="55340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</cdr:y>
    </cdr:from>
    <cdr:to>
      <cdr:x>0.63725</cdr:x>
      <cdr:y>0.89175</cdr:y>
    </cdr:to>
    <cdr:sp>
      <cdr:nvSpPr>
        <cdr:cNvPr id="1" name="Straight Connector 2"/>
        <cdr:cNvSpPr>
          <a:spLocks/>
        </cdr:cNvSpPr>
      </cdr:nvSpPr>
      <cdr:spPr>
        <a:xfrm flipH="1" flipV="1">
          <a:off x="5476875" y="0"/>
          <a:ext cx="38100" cy="52768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="125" zoomScaleNormal="125" zoomScalePageLayoutView="0" workbookViewId="0" topLeftCell="A1">
      <selection activeCell="A7" sqref="A7"/>
    </sheetView>
  </sheetViews>
  <sheetFormatPr defaultColWidth="8.8515625" defaultRowHeight="12.75"/>
  <cols>
    <col min="1" max="1" width="24.421875" style="0" customWidth="1"/>
    <col min="2" max="3" width="8.8515625" style="0" customWidth="1"/>
    <col min="4" max="4" width="14.00390625" style="0" customWidth="1"/>
    <col min="5" max="5" width="15.8515625" style="0" customWidth="1"/>
    <col min="6" max="6" width="14.00390625" style="0" customWidth="1"/>
  </cols>
  <sheetData>
    <row r="1" spans="1:6" ht="15.75">
      <c r="A1" s="39" t="s">
        <v>155</v>
      </c>
      <c r="B1" s="40"/>
      <c r="C1" s="40"/>
      <c r="D1" s="40"/>
      <c r="E1" s="40"/>
      <c r="F1" s="40"/>
    </row>
    <row r="2" spans="1:6" ht="15.75">
      <c r="A2" s="39" t="s">
        <v>198</v>
      </c>
      <c r="B2" s="40"/>
      <c r="C2" s="40"/>
      <c r="D2" s="40"/>
      <c r="E2" s="39"/>
      <c r="F2" s="40"/>
    </row>
    <row r="3" spans="1:6" ht="12.75">
      <c r="A3" s="68" t="s">
        <v>196</v>
      </c>
      <c r="B3" s="40"/>
      <c r="C3" s="40"/>
      <c r="D3" s="40"/>
      <c r="E3" s="40"/>
      <c r="F3" s="40"/>
    </row>
    <row r="4" spans="1:6" ht="12.75">
      <c r="A4" s="40"/>
      <c r="B4" s="40"/>
      <c r="C4" s="40"/>
      <c r="D4" s="40"/>
      <c r="E4" s="40"/>
      <c r="F4" s="40"/>
    </row>
    <row r="5" spans="1:6" ht="12.75">
      <c r="A5" s="41" t="s">
        <v>143</v>
      </c>
      <c r="B5" s="42" t="s">
        <v>144</v>
      </c>
      <c r="C5" s="40"/>
      <c r="D5" s="40"/>
      <c r="E5" s="40"/>
      <c r="F5" s="40"/>
    </row>
    <row r="6" spans="1:6" ht="12.75">
      <c r="A6" s="41"/>
      <c r="B6" s="96" t="s">
        <v>208</v>
      </c>
      <c r="C6" s="40"/>
      <c r="D6" s="40"/>
      <c r="E6" s="40"/>
      <c r="F6" s="40"/>
    </row>
    <row r="7" spans="1:6" ht="12.75">
      <c r="A7" s="41"/>
      <c r="B7" s="43" t="s">
        <v>145</v>
      </c>
      <c r="C7" s="40"/>
      <c r="D7" s="40"/>
      <c r="E7" s="40"/>
      <c r="F7" s="40"/>
    </row>
    <row r="8" spans="1:6" ht="15">
      <c r="A8" s="41"/>
      <c r="B8" s="44" t="s">
        <v>146</v>
      </c>
      <c r="C8" s="40"/>
      <c r="E8" s="45"/>
      <c r="F8" s="40"/>
    </row>
    <row r="9" spans="1:6" ht="12.75">
      <c r="A9" s="41"/>
      <c r="B9" s="46"/>
      <c r="C9" s="40"/>
      <c r="D9" s="47" t="s">
        <v>147</v>
      </c>
      <c r="F9" s="40"/>
    </row>
    <row r="10" spans="1:6" ht="12.75">
      <c r="A10" s="40"/>
      <c r="B10" s="46"/>
      <c r="C10" s="40"/>
      <c r="D10" s="48" t="s">
        <v>148</v>
      </c>
      <c r="F10" s="40"/>
    </row>
    <row r="11" spans="1:6" ht="12.75">
      <c r="A11" s="49" t="s">
        <v>149</v>
      </c>
      <c r="B11" s="96" t="s">
        <v>208</v>
      </c>
      <c r="C11" s="40"/>
      <c r="D11" s="69" t="e">
        <f>'Rolling 12'!AL38</f>
        <v>#DIV/0!</v>
      </c>
      <c r="E11" s="50"/>
      <c r="F11" s="51"/>
    </row>
    <row r="12" spans="1:6" ht="12.75">
      <c r="A12" s="49" t="s">
        <v>150</v>
      </c>
      <c r="B12" s="43" t="str">
        <f>B7</f>
        <v>OK</v>
      </c>
      <c r="C12" s="40"/>
      <c r="D12" s="51">
        <f>'Rolling 12'!AL7</f>
        <v>0</v>
      </c>
      <c r="E12" s="51"/>
      <c r="F12" s="40"/>
    </row>
    <row r="13" spans="1:6" ht="12.75">
      <c r="A13" s="97" t="s">
        <v>209</v>
      </c>
      <c r="B13" s="96" t="s">
        <v>208</v>
      </c>
      <c r="C13" s="40"/>
      <c r="D13" s="51">
        <f>'Rolling 12'!AL25</f>
        <v>0</v>
      </c>
      <c r="E13" s="51"/>
      <c r="F13" s="40"/>
    </row>
    <row r="14" spans="1:6" ht="12.75">
      <c r="A14" s="97" t="s">
        <v>28</v>
      </c>
      <c r="B14" s="96" t="s">
        <v>208</v>
      </c>
      <c r="C14" s="40"/>
      <c r="D14" s="52">
        <f>'Rolling 12'!AL49</f>
        <v>0</v>
      </c>
      <c r="E14" s="52"/>
      <c r="F14" s="52"/>
    </row>
    <row r="15" spans="1:6" ht="12.75">
      <c r="A15" s="49" t="s">
        <v>152</v>
      </c>
      <c r="B15" s="42" t="s">
        <v>144</v>
      </c>
      <c r="C15" s="40"/>
      <c r="D15" s="53" t="e">
        <f>'BS'!AW55</f>
        <v>#DIV/0!</v>
      </c>
      <c r="E15" s="53"/>
      <c r="F15" s="40"/>
    </row>
    <row r="16" spans="1:6" ht="12.75">
      <c r="A16" s="49" t="s">
        <v>63</v>
      </c>
      <c r="B16" s="96" t="s">
        <v>208</v>
      </c>
      <c r="C16" s="40"/>
      <c r="D16" s="51">
        <f>'BS'!AW58</f>
        <v>0</v>
      </c>
      <c r="E16" s="54" t="e">
        <f>D16/'BS'!AW59</f>
        <v>#DIV/0!</v>
      </c>
      <c r="F16" s="40"/>
    </row>
    <row r="17" spans="1:6" ht="12.75">
      <c r="A17" s="55"/>
      <c r="B17" s="46"/>
      <c r="C17" s="40"/>
      <c r="D17" s="51"/>
      <c r="E17" s="54"/>
      <c r="F17" s="40"/>
    </row>
    <row r="18" spans="1:6" ht="12.75">
      <c r="A18" s="55"/>
      <c r="B18" s="46"/>
      <c r="C18" s="40"/>
      <c r="D18" s="56"/>
      <c r="E18" s="54"/>
      <c r="F18" s="40"/>
    </row>
    <row r="19" spans="1:6" ht="12.75">
      <c r="A19" s="40"/>
      <c r="B19" s="40"/>
      <c r="C19" s="40"/>
      <c r="D19" s="56"/>
      <c r="E19" s="54"/>
      <c r="F19" s="40"/>
    </row>
    <row r="20" spans="1:6" ht="12.75">
      <c r="A20" s="41" t="s">
        <v>154</v>
      </c>
      <c r="B20" s="40"/>
      <c r="C20" s="40"/>
      <c r="D20" s="56"/>
      <c r="E20" s="56"/>
      <c r="F20" s="40"/>
    </row>
    <row r="21" spans="1:6" ht="12.75">
      <c r="A21" s="41"/>
      <c r="B21" s="40"/>
      <c r="C21" s="40"/>
      <c r="D21" s="40"/>
      <c r="E21" s="40"/>
      <c r="F21" s="40"/>
    </row>
    <row r="22" spans="1:6" ht="12.75">
      <c r="A22" s="41" t="s">
        <v>149</v>
      </c>
      <c r="B22" s="96" t="s">
        <v>208</v>
      </c>
      <c r="C22" s="40"/>
      <c r="D22" s="40"/>
      <c r="E22" s="40"/>
      <c r="F22" s="40"/>
    </row>
    <row r="23" spans="1:6" ht="12.75">
      <c r="A23" s="63" t="s">
        <v>210</v>
      </c>
      <c r="B23" s="57"/>
      <c r="C23" s="40"/>
      <c r="D23" s="40"/>
      <c r="E23" s="40"/>
      <c r="F23" s="40"/>
    </row>
    <row r="24" spans="1:6" ht="12.75">
      <c r="A24" s="41"/>
      <c r="B24" s="40"/>
      <c r="C24" s="40"/>
      <c r="D24" s="40"/>
      <c r="E24" s="40"/>
      <c r="F24" s="40"/>
    </row>
    <row r="25" spans="1:6" ht="12.75">
      <c r="A25" s="41" t="s">
        <v>150</v>
      </c>
      <c r="B25" s="43" t="s">
        <v>145</v>
      </c>
      <c r="C25" s="40"/>
      <c r="D25" s="40"/>
      <c r="E25" s="40"/>
      <c r="F25" s="40"/>
    </row>
    <row r="26" spans="1:6" ht="12.75">
      <c r="A26" s="63" t="s">
        <v>211</v>
      </c>
      <c r="B26" s="57"/>
      <c r="C26" s="40"/>
      <c r="D26" s="40"/>
      <c r="E26" s="40"/>
      <c r="F26" s="40"/>
    </row>
    <row r="27" spans="1:6" ht="12.75">
      <c r="A27" s="63"/>
      <c r="B27" s="57"/>
      <c r="C27" s="40"/>
      <c r="D27" s="40"/>
      <c r="E27" s="40"/>
      <c r="F27" s="40"/>
    </row>
    <row r="28" spans="1:6" ht="12.75">
      <c r="A28" s="57"/>
      <c r="B28" s="57"/>
      <c r="C28" s="40"/>
      <c r="D28" s="40"/>
      <c r="E28" s="40"/>
      <c r="F28" s="40"/>
    </row>
    <row r="29" spans="1:6" ht="12.75">
      <c r="A29" s="41" t="s">
        <v>151</v>
      </c>
      <c r="B29" s="96" t="s">
        <v>208</v>
      </c>
      <c r="C29" s="40"/>
      <c r="D29" s="40"/>
      <c r="E29" s="40"/>
      <c r="F29" s="40"/>
    </row>
    <row r="30" spans="1:6" ht="12.75">
      <c r="A30" s="63" t="s">
        <v>212</v>
      </c>
      <c r="B30" s="57"/>
      <c r="C30" s="40"/>
      <c r="D30" s="40"/>
      <c r="E30" s="40"/>
      <c r="F30" s="40"/>
    </row>
    <row r="31" spans="1:6" ht="12.75">
      <c r="A31" s="63"/>
      <c r="B31" s="57"/>
      <c r="C31" s="40"/>
      <c r="D31" s="40"/>
      <c r="E31" s="40"/>
      <c r="F31" s="40"/>
    </row>
    <row r="32" spans="1:6" ht="12.75">
      <c r="A32" s="57"/>
      <c r="B32" s="57"/>
      <c r="C32" s="40"/>
      <c r="D32" s="40"/>
      <c r="E32" s="40"/>
      <c r="F32" s="40"/>
    </row>
    <row r="33" spans="1:6" ht="12.75">
      <c r="A33" s="70" t="s">
        <v>197</v>
      </c>
      <c r="B33" s="96" t="s">
        <v>208</v>
      </c>
      <c r="C33" s="40"/>
      <c r="D33" s="40"/>
      <c r="E33" s="40"/>
      <c r="F33" s="40"/>
    </row>
    <row r="34" spans="1:6" ht="12.75">
      <c r="A34" s="63" t="s">
        <v>213</v>
      </c>
      <c r="B34" s="46"/>
      <c r="C34" s="40"/>
      <c r="D34" s="40"/>
      <c r="E34" s="40"/>
      <c r="F34" s="40"/>
    </row>
    <row r="35" spans="1:6" ht="12.75">
      <c r="A35" s="63"/>
      <c r="B35" s="57"/>
      <c r="C35" s="40"/>
      <c r="D35" s="40"/>
      <c r="E35" s="40"/>
      <c r="F35" s="40"/>
    </row>
    <row r="36" spans="1:6" ht="12.75">
      <c r="A36" s="41"/>
      <c r="B36" s="40"/>
      <c r="C36" s="40"/>
      <c r="D36" s="40"/>
      <c r="E36" s="40"/>
      <c r="F36" s="40"/>
    </row>
    <row r="37" spans="1:6" ht="12.75">
      <c r="A37" s="49" t="s">
        <v>152</v>
      </c>
      <c r="B37" s="42" t="s">
        <v>144</v>
      </c>
      <c r="C37" s="40"/>
      <c r="D37" s="40"/>
      <c r="E37" s="40"/>
      <c r="F37" s="40"/>
    </row>
    <row r="38" spans="1:6" ht="12.75">
      <c r="A38" s="63" t="s">
        <v>214</v>
      </c>
      <c r="B38" s="57"/>
      <c r="C38" s="40"/>
      <c r="D38" s="40"/>
      <c r="E38" s="40"/>
      <c r="F38" s="40"/>
    </row>
    <row r="39" spans="1:6" ht="12.75">
      <c r="A39" s="63"/>
      <c r="B39" s="57"/>
      <c r="C39" s="40"/>
      <c r="D39" s="40"/>
      <c r="E39" s="40"/>
      <c r="F39" s="40"/>
    </row>
    <row r="40" spans="1:6" ht="12.75">
      <c r="A40" s="41"/>
      <c r="B40" s="40"/>
      <c r="C40" s="40"/>
      <c r="D40" s="40"/>
      <c r="E40" s="40"/>
      <c r="F40" s="40"/>
    </row>
    <row r="41" spans="1:6" ht="12.75">
      <c r="A41" s="49" t="s">
        <v>153</v>
      </c>
      <c r="B41" s="96" t="s">
        <v>208</v>
      </c>
      <c r="C41" s="40"/>
      <c r="D41" s="40"/>
      <c r="E41" s="40"/>
      <c r="F41" s="40"/>
    </row>
    <row r="42" spans="1:6" ht="15">
      <c r="A42" s="67" t="s">
        <v>215</v>
      </c>
      <c r="B42" s="45"/>
      <c r="C42" s="45"/>
      <c r="D42" s="45"/>
      <c r="E42" s="45"/>
      <c r="F42" s="45"/>
    </row>
    <row r="43" ht="12.75">
      <c r="A43" s="67"/>
    </row>
    <row r="44" ht="12.75">
      <c r="A44" s="6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1"/>
  <sheetViews>
    <sheetView tabSelected="1" zoomScale="110" zoomScaleNormal="110" zoomScalePageLayoutView="0" workbookViewId="0" topLeftCell="A1">
      <pane xSplit="1" ySplit="5" topLeftCell="A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18" sqref="AO18"/>
    </sheetView>
  </sheetViews>
  <sheetFormatPr defaultColWidth="11.421875" defaultRowHeight="12.75"/>
  <cols>
    <col min="1" max="1" width="51.00390625" style="5" bestFit="1" customWidth="1"/>
    <col min="2" max="2" width="13.28125" style="5" bestFit="1" customWidth="1"/>
    <col min="3" max="3" width="12.421875" style="5" bestFit="1" customWidth="1"/>
    <col min="4" max="4" width="13.28125" style="5" bestFit="1" customWidth="1"/>
    <col min="5" max="5" width="13.421875" style="5" bestFit="1" customWidth="1"/>
    <col min="6" max="6" width="13.7109375" style="5" bestFit="1" customWidth="1"/>
    <col min="7" max="7" width="14.00390625" style="5" bestFit="1" customWidth="1"/>
    <col min="8" max="8" width="12.421875" style="5" bestFit="1" customWidth="1"/>
    <col min="9" max="9" width="13.28125" style="5" bestFit="1" customWidth="1"/>
    <col min="10" max="12" width="12.421875" style="5" bestFit="1" customWidth="1"/>
    <col min="13" max="13" width="12.8515625" style="5" bestFit="1" customWidth="1"/>
    <col min="14" max="16" width="12.8515625" style="5" customWidth="1"/>
    <col min="17" max="17" width="11.8515625" style="5" customWidth="1"/>
    <col min="18" max="18" width="13.28125" style="5" customWidth="1"/>
    <col min="19" max="19" width="13.00390625" style="5" customWidth="1"/>
    <col min="20" max="20" width="13.28125" style="5" customWidth="1"/>
    <col min="21" max="21" width="13.421875" style="5" customWidth="1"/>
    <col min="22" max="23" width="13.00390625" style="5" customWidth="1"/>
    <col min="24" max="24" width="12.7109375" style="5" customWidth="1"/>
    <col min="25" max="25" width="13.421875" style="5" bestFit="1" customWidth="1"/>
    <col min="26" max="26" width="13.421875" style="5" customWidth="1"/>
    <col min="27" max="27" width="13.00390625" style="5" customWidth="1"/>
    <col min="28" max="28" width="13.28125" style="26" customWidth="1"/>
    <col min="29" max="29" width="13.421875" style="5" customWidth="1"/>
    <col min="30" max="34" width="12.8515625" style="5" customWidth="1"/>
    <col min="35" max="36" width="13.421875" style="5" customWidth="1"/>
    <col min="37" max="37" width="13.421875" style="5" bestFit="1" customWidth="1"/>
    <col min="38" max="39" width="13.421875" style="5" customWidth="1"/>
    <col min="40" max="41" width="13.140625" style="5" customWidth="1"/>
    <col min="42" max="42" width="13.421875" style="5" customWidth="1"/>
    <col min="43" max="43" width="13.8515625" style="5" customWidth="1"/>
    <col min="44" max="44" width="13.421875" style="5" customWidth="1"/>
    <col min="45" max="48" width="13.8515625" style="5" customWidth="1"/>
    <col min="49" max="49" width="13.421875" style="5" bestFit="1" customWidth="1"/>
    <col min="50" max="61" width="13.421875" style="5" customWidth="1"/>
    <col min="62" max="16384" width="11.421875" style="5" customWidth="1"/>
  </cols>
  <sheetData>
    <row r="1" ht="12.75">
      <c r="A1" s="5" t="s">
        <v>198</v>
      </c>
    </row>
    <row r="2" spans="1:28" ht="12.75">
      <c r="A2" s="5" t="s">
        <v>7</v>
      </c>
      <c r="AB2" s="5"/>
    </row>
    <row r="3" spans="1:28" ht="12.75">
      <c r="A3" s="5" t="str">
        <f>'PL by Month'!A3</f>
        <v>For Management Discussion Only</v>
      </c>
      <c r="AB3" s="5"/>
    </row>
    <row r="4" spans="1:61" ht="12.75">
      <c r="A4" s="30" t="s">
        <v>196</v>
      </c>
      <c r="AX4" s="6" t="s">
        <v>45</v>
      </c>
      <c r="AY4" s="6" t="s">
        <v>45</v>
      </c>
      <c r="AZ4" s="6" t="s">
        <v>45</v>
      </c>
      <c r="BA4" s="6" t="s">
        <v>45</v>
      </c>
      <c r="BB4" s="6" t="s">
        <v>45</v>
      </c>
      <c r="BC4" s="6" t="s">
        <v>45</v>
      </c>
      <c r="BD4" s="6" t="s">
        <v>45</v>
      </c>
      <c r="BE4" s="6" t="s">
        <v>45</v>
      </c>
      <c r="BF4" s="6" t="s">
        <v>45</v>
      </c>
      <c r="BG4" s="6" t="s">
        <v>45</v>
      </c>
      <c r="BH4" s="6" t="s">
        <v>45</v>
      </c>
      <c r="BI4" s="6" t="s">
        <v>45</v>
      </c>
    </row>
    <row r="5" spans="1:61" ht="12.75">
      <c r="A5" s="58"/>
      <c r="B5" s="6" t="str">
        <f>'PL by Month'!B5</f>
        <v>2008-01</v>
      </c>
      <c r="C5" s="6" t="str">
        <f>'PL by Month'!C5</f>
        <v>2008-02</v>
      </c>
      <c r="D5" s="6" t="str">
        <f>'PL by Month'!D5</f>
        <v>2008-03</v>
      </c>
      <c r="E5" s="6" t="str">
        <f>'PL by Month'!E5</f>
        <v>2008-04</v>
      </c>
      <c r="F5" s="6" t="str">
        <f>'PL by Month'!F5</f>
        <v>2008-05</v>
      </c>
      <c r="G5" s="6" t="str">
        <f>'PL by Month'!G5</f>
        <v>2008-06</v>
      </c>
      <c r="H5" s="6" t="str">
        <f>'PL by Month'!H5</f>
        <v>2008-07</v>
      </c>
      <c r="I5" s="6" t="str">
        <f>'PL by Month'!I5</f>
        <v>2008-08</v>
      </c>
      <c r="J5" s="6" t="str">
        <f>'PL by Month'!J5</f>
        <v>2008-09</v>
      </c>
      <c r="K5" s="6" t="str">
        <f>'PL by Month'!K5</f>
        <v>2008-10</v>
      </c>
      <c r="L5" s="6" t="str">
        <f>'PL by Month'!L5</f>
        <v>2008-11</v>
      </c>
      <c r="M5" s="6" t="str">
        <f>'PL by Month'!M5</f>
        <v>2008-12</v>
      </c>
      <c r="N5" s="6" t="str">
        <f>'PL by Month'!N5</f>
        <v>2009-01</v>
      </c>
      <c r="O5" s="6" t="str">
        <f>'PL by Month'!O5</f>
        <v>2009-02</v>
      </c>
      <c r="P5" s="6" t="str">
        <f>'PL by Month'!P5</f>
        <v>2009-03</v>
      </c>
      <c r="Q5" s="6" t="str">
        <f>'PL by Month'!Q5</f>
        <v>2009-04</v>
      </c>
      <c r="R5" s="6" t="str">
        <f>'PL by Month'!R5</f>
        <v>2009-05</v>
      </c>
      <c r="S5" s="6" t="str">
        <f>'PL by Month'!S5</f>
        <v>2009-06</v>
      </c>
      <c r="T5" s="6" t="str">
        <f>'PL by Month'!T5</f>
        <v>2009-07</v>
      </c>
      <c r="U5" s="6" t="str">
        <f>'PL by Month'!U5</f>
        <v>2009-08</v>
      </c>
      <c r="V5" s="6" t="str">
        <f>'PL by Month'!V5</f>
        <v>2009-09</v>
      </c>
      <c r="W5" s="6" t="str">
        <f>'PL by Month'!W5</f>
        <v>2009-10</v>
      </c>
      <c r="X5" s="6" t="str">
        <f>'PL by Month'!X5</f>
        <v>2009-11</v>
      </c>
      <c r="Y5" s="6" t="str">
        <f>'PL by Month'!Y5</f>
        <v>2009-12</v>
      </c>
      <c r="Z5" s="6" t="str">
        <f>'PL by Month'!Z5</f>
        <v>2010-01</v>
      </c>
      <c r="AA5" s="6" t="str">
        <f>'PL by Month'!AA5</f>
        <v>2010-02</v>
      </c>
      <c r="AB5" s="6" t="str">
        <f>'PL by Month'!AB5</f>
        <v>2010-03</v>
      </c>
      <c r="AC5" s="6" t="str">
        <f>'PL by Month'!AC5</f>
        <v>2010-04</v>
      </c>
      <c r="AD5" s="6" t="str">
        <f>'PL by Month'!AD5</f>
        <v>2010-05</v>
      </c>
      <c r="AE5" s="6" t="str">
        <f>'PL by Month'!AE5</f>
        <v>2010-06</v>
      </c>
      <c r="AF5" s="6" t="str">
        <f>'PL by Month'!AF5</f>
        <v>2010-07</v>
      </c>
      <c r="AG5" s="6" t="str">
        <f>'PL by Month'!AG5</f>
        <v>2010-08</v>
      </c>
      <c r="AH5" s="6" t="str">
        <f>'PL by Month'!AH5</f>
        <v>2010-09</v>
      </c>
      <c r="AI5" s="6" t="str">
        <f>'PL by Month'!AI5</f>
        <v>2010-10</v>
      </c>
      <c r="AJ5" s="6" t="str">
        <f>'PL by Month'!AJ5</f>
        <v>2010-11</v>
      </c>
      <c r="AK5" s="6" t="str">
        <f>'PL by Month'!AK5</f>
        <v>2010-12</v>
      </c>
      <c r="AL5" s="6" t="str">
        <f>'PL by Month'!AL5</f>
        <v>2011-01</v>
      </c>
      <c r="AM5" s="6" t="str">
        <f>'PL by Month'!AM5</f>
        <v>2011-02</v>
      </c>
      <c r="AN5" s="6" t="str">
        <f>'PL by Month'!AN5</f>
        <v>2011-03</v>
      </c>
      <c r="AO5" s="6" t="str">
        <f>'PL by Month'!AO5</f>
        <v>2011-04</v>
      </c>
      <c r="AP5" s="6" t="str">
        <f>'PL by Month'!AP5</f>
        <v>2011-05</v>
      </c>
      <c r="AQ5" s="6" t="str">
        <f>'PL by Month'!AQ5</f>
        <v>2011-06</v>
      </c>
      <c r="AR5" s="6" t="str">
        <f>'PL by Month'!AR5</f>
        <v>2011-07</v>
      </c>
      <c r="AS5" s="6" t="str">
        <f>'PL by Month'!AS5</f>
        <v>2011-08</v>
      </c>
      <c r="AT5" s="6" t="str">
        <f>'PL by Month'!AT5</f>
        <v>2011-09</v>
      </c>
      <c r="AU5" s="6" t="str">
        <f>'PL by Month'!AU5</f>
        <v>2011-10</v>
      </c>
      <c r="AV5" s="6" t="str">
        <f>'PL by Month'!AV5</f>
        <v>2011-11</v>
      </c>
      <c r="AW5" s="6" t="str">
        <f>'PL by Month'!AW5</f>
        <v>2011-12</v>
      </c>
      <c r="AX5" s="6" t="str">
        <f>'PL by Month'!AX5</f>
        <v>2012-01</v>
      </c>
      <c r="AY5" s="6" t="str">
        <f>'PL by Month'!AY5</f>
        <v>2012-02</v>
      </c>
      <c r="AZ5" s="6" t="str">
        <f>'PL by Month'!AZ5</f>
        <v>2012-03</v>
      </c>
      <c r="BA5" s="6" t="str">
        <f>'PL by Month'!BA5</f>
        <v>2012-04</v>
      </c>
      <c r="BB5" s="6" t="str">
        <f>'PL by Month'!BB5</f>
        <v>2012-05</v>
      </c>
      <c r="BC5" s="6" t="str">
        <f>'PL by Month'!BC5</f>
        <v>2012-06</v>
      </c>
      <c r="BD5" s="6" t="str">
        <f>'PL by Month'!BD5</f>
        <v>2012-07</v>
      </c>
      <c r="BE5" s="6" t="str">
        <f>'PL by Month'!BE5</f>
        <v>2012-08</v>
      </c>
      <c r="BF5" s="6" t="str">
        <f>'PL by Month'!BF5</f>
        <v>2012-09</v>
      </c>
      <c r="BG5" s="6" t="str">
        <f>'PL by Month'!BG5</f>
        <v>2012-10</v>
      </c>
      <c r="BH5" s="6" t="str">
        <f>'PL by Month'!BH5</f>
        <v>2012-11</v>
      </c>
      <c r="BI5" s="6" t="str">
        <f>'PL by Month'!BI5</f>
        <v>2012-12</v>
      </c>
    </row>
    <row r="6" ht="12.75">
      <c r="A6" s="19" t="s">
        <v>2</v>
      </c>
    </row>
    <row r="7" ht="12.75">
      <c r="A7" s="20" t="s">
        <v>46</v>
      </c>
    </row>
    <row r="8" spans="1:61" ht="12.75">
      <c r="A8" s="21" t="s">
        <v>107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f>'CF'!AW39</f>
        <v>75000</v>
      </c>
      <c r="AY8" s="5">
        <f>'CF'!AX39</f>
        <v>75000</v>
      </c>
      <c r="AZ8" s="5">
        <f>'CF'!AY39</f>
        <v>75000</v>
      </c>
      <c r="BA8" s="5">
        <f>'CF'!AZ39</f>
        <v>75000</v>
      </c>
      <c r="BB8" s="5">
        <f>'CF'!BA39</f>
        <v>75000</v>
      </c>
      <c r="BC8" s="5">
        <f>'CF'!BB39</f>
        <v>75000</v>
      </c>
      <c r="BD8" s="5">
        <f>'CF'!BC39</f>
        <v>75000</v>
      </c>
      <c r="BE8" s="5">
        <f>'CF'!BD39</f>
        <v>75000</v>
      </c>
      <c r="BF8" s="5">
        <f>'CF'!BE39</f>
        <v>75000</v>
      </c>
      <c r="BG8" s="5">
        <f>'CF'!BF39</f>
        <v>75000</v>
      </c>
      <c r="BH8" s="5">
        <f>'CF'!BG39</f>
        <v>75000</v>
      </c>
      <c r="BI8" s="5">
        <f>'CF'!BH39</f>
        <v>75000</v>
      </c>
    </row>
    <row r="9" spans="1:61" ht="12.75">
      <c r="A9" s="21" t="s">
        <v>108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f>ROUND(('PL by Month'!AW7+'PL by Month'!AX7)/60*'BS'!AX55,0)</f>
        <v>0</v>
      </c>
      <c r="AY9" s="5">
        <f>ROUND(('PL by Month'!AX7+'PL by Month'!AY7)/60*'BS'!AY55,0)</f>
        <v>0</v>
      </c>
      <c r="AZ9" s="5">
        <f>ROUND(('PL by Month'!AY7+'PL by Month'!AZ7)/60*'BS'!AZ55,0)</f>
        <v>0</v>
      </c>
      <c r="BA9" s="5">
        <f>ROUND(('PL by Month'!AZ7+'PL by Month'!BA7)/60*'BS'!BA55,0)</f>
        <v>0</v>
      </c>
      <c r="BB9" s="5">
        <f>ROUND(('PL by Month'!BA7+'PL by Month'!BB7)/60*'BS'!BB55,0)</f>
        <v>0</v>
      </c>
      <c r="BC9" s="5">
        <f>ROUND(('PL by Month'!BB7+'PL by Month'!BC7)/60*'BS'!BC55,0)</f>
        <v>0</v>
      </c>
      <c r="BD9" s="5">
        <f>ROUND(('PL by Month'!BC7+'PL by Month'!BD7)/60*'BS'!BD55,0)</f>
        <v>0</v>
      </c>
      <c r="BE9" s="5">
        <f>ROUND(('PL by Month'!BD7+'PL by Month'!BE7)/60*'BS'!BE55,0)</f>
        <v>0</v>
      </c>
      <c r="BF9" s="5">
        <f>ROUND(('PL by Month'!BE7+'PL by Month'!BF7)/60*'BS'!BF55,0)</f>
        <v>0</v>
      </c>
      <c r="BG9" s="5">
        <f>ROUND(('PL by Month'!BF7+'PL by Month'!BG7)/60*'BS'!BG55,0)</f>
        <v>0</v>
      </c>
      <c r="BH9" s="5">
        <f>ROUND(('PL by Month'!BG7+'PL by Month'!BH7)/60*'BS'!BH55,0)</f>
        <v>0</v>
      </c>
      <c r="BI9" s="5">
        <f>ROUND(('PL by Month'!BH7+'PL by Month'!BI7)/60*'BS'!BI55,0)</f>
        <v>0</v>
      </c>
    </row>
    <row r="10" spans="1:61" ht="12.75">
      <c r="A10" s="22" t="s">
        <v>135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f>AW10-'CF'!AW15</f>
        <v>0</v>
      </c>
      <c r="AY10" s="5">
        <f>AX10-'CF'!AX15</f>
        <v>0</v>
      </c>
      <c r="AZ10" s="5">
        <f>AY10-'CF'!AY15</f>
        <v>0</v>
      </c>
      <c r="BA10" s="5">
        <f>AZ10-'CF'!AZ15</f>
        <v>0</v>
      </c>
      <c r="BB10" s="5">
        <f>BA10-'CF'!BA15</f>
        <v>0</v>
      </c>
      <c r="BC10" s="5">
        <f>BB10-'CF'!BB15</f>
        <v>0</v>
      </c>
      <c r="BD10" s="5">
        <f>BC10-'CF'!BC15</f>
        <v>0</v>
      </c>
      <c r="BE10" s="5">
        <f>BD10-'CF'!BD15</f>
        <v>0</v>
      </c>
      <c r="BF10" s="5">
        <f>BE10-'CF'!BE15</f>
        <v>0</v>
      </c>
      <c r="BG10" s="5">
        <f>BF10-'CF'!BF15</f>
        <v>0</v>
      </c>
      <c r="BH10" s="5">
        <f>BG10-'CF'!BG15</f>
        <v>0</v>
      </c>
      <c r="BI10" s="5">
        <f>BH10-'CF'!BH15</f>
        <v>0</v>
      </c>
    </row>
    <row r="11" s="9" customFormat="1" ht="12.75">
      <c r="A11" s="21"/>
    </row>
    <row r="12" spans="1:61" ht="12.75">
      <c r="A12" s="20" t="s">
        <v>47</v>
      </c>
      <c r="B12" s="5">
        <f>SUM(B8:B10)</f>
        <v>0</v>
      </c>
      <c r="C12" s="5">
        <f aca="true" t="shared" si="0" ref="C12:AW12">SUM(C8:C10)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0"/>
        <v>0</v>
      </c>
      <c r="AD12" s="5">
        <f t="shared" si="0"/>
        <v>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5">
        <f t="shared" si="0"/>
        <v>0</v>
      </c>
      <c r="AJ12" s="5">
        <f t="shared" si="0"/>
        <v>0</v>
      </c>
      <c r="AK12" s="5">
        <f t="shared" si="0"/>
        <v>0</v>
      </c>
      <c r="AL12" s="5">
        <f t="shared" si="0"/>
        <v>0</v>
      </c>
      <c r="AM12" s="5">
        <f t="shared" si="0"/>
        <v>0</v>
      </c>
      <c r="AN12" s="5">
        <f t="shared" si="0"/>
        <v>0</v>
      </c>
      <c r="AO12" s="5">
        <f t="shared" si="0"/>
        <v>0</v>
      </c>
      <c r="AP12" s="5">
        <f t="shared" si="0"/>
        <v>0</v>
      </c>
      <c r="AQ12" s="5">
        <f t="shared" si="0"/>
        <v>0</v>
      </c>
      <c r="AR12" s="5">
        <f t="shared" si="0"/>
        <v>0</v>
      </c>
      <c r="AS12" s="5">
        <f t="shared" si="0"/>
        <v>0</v>
      </c>
      <c r="AT12" s="5">
        <f t="shared" si="0"/>
        <v>0</v>
      </c>
      <c r="AU12" s="5">
        <f t="shared" si="0"/>
        <v>0</v>
      </c>
      <c r="AV12" s="5">
        <f t="shared" si="0"/>
        <v>0</v>
      </c>
      <c r="AW12" s="5">
        <f t="shared" si="0"/>
        <v>0</v>
      </c>
      <c r="AX12" s="5">
        <f>SUM(AX8:AX10)</f>
        <v>75000</v>
      </c>
      <c r="AY12" s="5">
        <f>SUM(AY8:AY10)</f>
        <v>75000</v>
      </c>
      <c r="AZ12" s="5">
        <f aca="true" t="shared" si="1" ref="AZ12:BI12">SUM(AZ8:AZ10)</f>
        <v>75000</v>
      </c>
      <c r="BA12" s="5">
        <f t="shared" si="1"/>
        <v>75000</v>
      </c>
      <c r="BB12" s="5">
        <f t="shared" si="1"/>
        <v>75000</v>
      </c>
      <c r="BC12" s="5">
        <f t="shared" si="1"/>
        <v>75000</v>
      </c>
      <c r="BD12" s="5">
        <f t="shared" si="1"/>
        <v>75000</v>
      </c>
      <c r="BE12" s="5">
        <f t="shared" si="1"/>
        <v>75000</v>
      </c>
      <c r="BF12" s="5">
        <f t="shared" si="1"/>
        <v>75000</v>
      </c>
      <c r="BG12" s="5">
        <f t="shared" si="1"/>
        <v>75000</v>
      </c>
      <c r="BH12" s="5">
        <f t="shared" si="1"/>
        <v>75000</v>
      </c>
      <c r="BI12" s="5">
        <f t="shared" si="1"/>
        <v>75000</v>
      </c>
    </row>
    <row r="13" spans="1:28" ht="12.75">
      <c r="A13" s="21"/>
      <c r="AB13" s="5"/>
    </row>
    <row r="14" spans="1:28" ht="12.75">
      <c r="A14" s="20" t="s">
        <v>48</v>
      </c>
      <c r="AB14" s="5"/>
    </row>
    <row r="15" spans="1:61" ht="12.75">
      <c r="A15" s="21" t="s">
        <v>120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f>AW15-'CF'!AW24</f>
        <v>0</v>
      </c>
      <c r="AY15" s="5">
        <f>AX15-'CF'!AX24</f>
        <v>0</v>
      </c>
      <c r="AZ15" s="5">
        <f>AY15-'CF'!AY24</f>
        <v>0</v>
      </c>
      <c r="BA15" s="5">
        <f>AZ15-'CF'!AZ24</f>
        <v>0</v>
      </c>
      <c r="BB15" s="5">
        <f>BA15-'CF'!BA24</f>
        <v>0</v>
      </c>
      <c r="BC15" s="5">
        <f>BB15-'CF'!BB24</f>
        <v>0</v>
      </c>
      <c r="BD15" s="5">
        <f>BC15-'CF'!BC24</f>
        <v>0</v>
      </c>
      <c r="BE15" s="5">
        <f>BD15-'CF'!BD24</f>
        <v>0</v>
      </c>
      <c r="BF15" s="5">
        <f>BE15-'CF'!BE24</f>
        <v>0</v>
      </c>
      <c r="BG15" s="5">
        <f>BF15-'CF'!BF24</f>
        <v>0</v>
      </c>
      <c r="BH15" s="5">
        <f>BG15-'CF'!BG24</f>
        <v>0</v>
      </c>
      <c r="BI15" s="5">
        <f>BH15-'CF'!BH24</f>
        <v>0</v>
      </c>
    </row>
    <row r="16" spans="1:61" ht="12.75">
      <c r="A16" s="21" t="s">
        <v>121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f>AW16-'CF'!AW12</f>
        <v>0</v>
      </c>
      <c r="AY16" s="5">
        <f>AX16-'CF'!AX12</f>
        <v>0</v>
      </c>
      <c r="AZ16" s="5">
        <f>AY16-'CF'!AY12</f>
        <v>0</v>
      </c>
      <c r="BA16" s="5">
        <f>AZ16-'CF'!AZ12</f>
        <v>0</v>
      </c>
      <c r="BB16" s="5">
        <f>BA16-'CF'!BA12</f>
        <v>0</v>
      </c>
      <c r="BC16" s="5">
        <f>BB16-'CF'!BB12</f>
        <v>0</v>
      </c>
      <c r="BD16" s="5">
        <f>BC16-'CF'!BC12</f>
        <v>0</v>
      </c>
      <c r="BE16" s="5">
        <f>BD16-'CF'!BD12</f>
        <v>0</v>
      </c>
      <c r="BF16" s="5">
        <f>BE16-'CF'!BE12</f>
        <v>0</v>
      </c>
      <c r="BG16" s="5">
        <f>BF16-'CF'!BF12</f>
        <v>0</v>
      </c>
      <c r="BH16" s="5">
        <f>BG16-'CF'!BG12</f>
        <v>0</v>
      </c>
      <c r="BI16" s="5">
        <f>BH16-'CF'!BH12</f>
        <v>0</v>
      </c>
    </row>
    <row r="17" s="9" customFormat="1" ht="12.75">
      <c r="A17" s="21"/>
    </row>
    <row r="18" spans="1:61" ht="12.75">
      <c r="A18" s="20" t="s">
        <v>49</v>
      </c>
      <c r="B18" s="5">
        <f>SUM(B15:B16)</f>
        <v>0</v>
      </c>
      <c r="C18" s="5">
        <f aca="true" t="shared" si="2" ref="C18:AW18">SUM(C15:C16)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5">
        <f t="shared" si="2"/>
        <v>0</v>
      </c>
      <c r="S18" s="5">
        <f t="shared" si="2"/>
        <v>0</v>
      </c>
      <c r="T18" s="5">
        <f t="shared" si="2"/>
        <v>0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5">
        <f t="shared" si="2"/>
        <v>0</v>
      </c>
      <c r="Y18" s="5">
        <f t="shared" si="2"/>
        <v>0</v>
      </c>
      <c r="Z18" s="5">
        <f t="shared" si="2"/>
        <v>0</v>
      </c>
      <c r="AA18" s="5">
        <f t="shared" si="2"/>
        <v>0</v>
      </c>
      <c r="AB18" s="5">
        <f t="shared" si="2"/>
        <v>0</v>
      </c>
      <c r="AC18" s="5">
        <f t="shared" si="2"/>
        <v>0</v>
      </c>
      <c r="AD18" s="5">
        <f t="shared" si="2"/>
        <v>0</v>
      </c>
      <c r="AE18" s="5">
        <f t="shared" si="2"/>
        <v>0</v>
      </c>
      <c r="AF18" s="5">
        <f t="shared" si="2"/>
        <v>0</v>
      </c>
      <c r="AG18" s="5">
        <f t="shared" si="2"/>
        <v>0</v>
      </c>
      <c r="AH18" s="5">
        <f t="shared" si="2"/>
        <v>0</v>
      </c>
      <c r="AI18" s="5">
        <f t="shared" si="2"/>
        <v>0</v>
      </c>
      <c r="AJ18" s="5">
        <f t="shared" si="2"/>
        <v>0</v>
      </c>
      <c r="AK18" s="5">
        <f t="shared" si="2"/>
        <v>0</v>
      </c>
      <c r="AL18" s="5">
        <f t="shared" si="2"/>
        <v>0</v>
      </c>
      <c r="AM18" s="5">
        <f t="shared" si="2"/>
        <v>0</v>
      </c>
      <c r="AN18" s="5">
        <f t="shared" si="2"/>
        <v>0</v>
      </c>
      <c r="AO18" s="5">
        <f t="shared" si="2"/>
        <v>0</v>
      </c>
      <c r="AP18" s="5">
        <f t="shared" si="2"/>
        <v>0</v>
      </c>
      <c r="AQ18" s="5">
        <f t="shared" si="2"/>
        <v>0</v>
      </c>
      <c r="AR18" s="5">
        <f t="shared" si="2"/>
        <v>0</v>
      </c>
      <c r="AS18" s="5">
        <f t="shared" si="2"/>
        <v>0</v>
      </c>
      <c r="AT18" s="5">
        <f t="shared" si="2"/>
        <v>0</v>
      </c>
      <c r="AU18" s="5">
        <f t="shared" si="2"/>
        <v>0</v>
      </c>
      <c r="AV18" s="5">
        <f t="shared" si="2"/>
        <v>0</v>
      </c>
      <c r="AW18" s="5">
        <f t="shared" si="2"/>
        <v>0</v>
      </c>
      <c r="AX18" s="5">
        <f>SUM(AX15:AX16)</f>
        <v>0</v>
      </c>
      <c r="AY18" s="5">
        <f>SUM(AY15:AY16)</f>
        <v>0</v>
      </c>
      <c r="AZ18" s="5">
        <f aca="true" t="shared" si="3" ref="AZ18:BI18">SUM(AZ15:AZ16)</f>
        <v>0</v>
      </c>
      <c r="BA18" s="5">
        <f t="shared" si="3"/>
        <v>0</v>
      </c>
      <c r="BB18" s="5">
        <f t="shared" si="3"/>
        <v>0</v>
      </c>
      <c r="BC18" s="5">
        <f t="shared" si="3"/>
        <v>0</v>
      </c>
      <c r="BD18" s="5">
        <f t="shared" si="3"/>
        <v>0</v>
      </c>
      <c r="BE18" s="5">
        <f t="shared" si="3"/>
        <v>0</v>
      </c>
      <c r="BF18" s="5">
        <f t="shared" si="3"/>
        <v>0</v>
      </c>
      <c r="BG18" s="5">
        <f t="shared" si="3"/>
        <v>0</v>
      </c>
      <c r="BH18" s="5">
        <f t="shared" si="3"/>
        <v>0</v>
      </c>
      <c r="BI18" s="5">
        <f t="shared" si="3"/>
        <v>0</v>
      </c>
    </row>
    <row r="19" spans="1:28" ht="12.75">
      <c r="A19" s="20"/>
      <c r="AB19" s="5"/>
    </row>
    <row r="20" spans="1:28" ht="12.75">
      <c r="A20" s="20" t="s">
        <v>3</v>
      </c>
      <c r="AB20" s="5"/>
    </row>
    <row r="21" spans="1:61" ht="12.75">
      <c r="A21" s="17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f>AW21-'CF'!AW16</f>
        <v>0</v>
      </c>
      <c r="AY21" s="5">
        <f>AX21-'CF'!AX16</f>
        <v>0</v>
      </c>
      <c r="AZ21" s="5">
        <f>AY21-'CF'!AY16</f>
        <v>0</v>
      </c>
      <c r="BA21" s="5">
        <f>AZ21-'CF'!AZ16</f>
        <v>0</v>
      </c>
      <c r="BB21" s="5">
        <f>BA21-'CF'!BA16</f>
        <v>0</v>
      </c>
      <c r="BC21" s="5">
        <f>BB21-'CF'!BB16</f>
        <v>0</v>
      </c>
      <c r="BD21" s="5">
        <f>BC21-'CF'!BC16</f>
        <v>0</v>
      </c>
      <c r="BE21" s="5">
        <f>BD21-'CF'!BD16</f>
        <v>0</v>
      </c>
      <c r="BF21" s="5">
        <f>BE21-'CF'!BE16</f>
        <v>0</v>
      </c>
      <c r="BG21" s="5">
        <f>BF21-'CF'!BF16</f>
        <v>0</v>
      </c>
      <c r="BH21" s="5">
        <f>BG21-'CF'!BG16</f>
        <v>0</v>
      </c>
      <c r="BI21" s="5">
        <f>BH21-'CF'!BH16</f>
        <v>0</v>
      </c>
    </row>
    <row r="22" s="9" customFormat="1" ht="12.75">
      <c r="A22" s="17"/>
    </row>
    <row r="23" spans="1:61" ht="12.75">
      <c r="A23" s="20" t="s">
        <v>122</v>
      </c>
      <c r="B23" s="5">
        <f>SUM(B21:B21)</f>
        <v>0</v>
      </c>
      <c r="C23" s="5">
        <f aca="true" t="shared" si="4" ref="C23:AW23">SUM(C21:C21)</f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  <c r="N23" s="5">
        <f t="shared" si="4"/>
        <v>0</v>
      </c>
      <c r="O23" s="5">
        <f t="shared" si="4"/>
        <v>0</v>
      </c>
      <c r="P23" s="5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5">
        <f t="shared" si="4"/>
        <v>0</v>
      </c>
      <c r="AE23" s="5">
        <f t="shared" si="4"/>
        <v>0</v>
      </c>
      <c r="AF23" s="5">
        <f t="shared" si="4"/>
        <v>0</v>
      </c>
      <c r="AG23" s="5">
        <f t="shared" si="4"/>
        <v>0</v>
      </c>
      <c r="AH23" s="5">
        <f t="shared" si="4"/>
        <v>0</v>
      </c>
      <c r="AI23" s="5">
        <f t="shared" si="4"/>
        <v>0</v>
      </c>
      <c r="AJ23" s="5">
        <f t="shared" si="4"/>
        <v>0</v>
      </c>
      <c r="AK23" s="5">
        <f t="shared" si="4"/>
        <v>0</v>
      </c>
      <c r="AL23" s="5">
        <f t="shared" si="4"/>
        <v>0</v>
      </c>
      <c r="AM23" s="5">
        <f t="shared" si="4"/>
        <v>0</v>
      </c>
      <c r="AN23" s="5">
        <f t="shared" si="4"/>
        <v>0</v>
      </c>
      <c r="AO23" s="5">
        <f t="shared" si="4"/>
        <v>0</v>
      </c>
      <c r="AP23" s="5">
        <f t="shared" si="4"/>
        <v>0</v>
      </c>
      <c r="AQ23" s="5">
        <f t="shared" si="4"/>
        <v>0</v>
      </c>
      <c r="AR23" s="5">
        <f t="shared" si="4"/>
        <v>0</v>
      </c>
      <c r="AS23" s="5">
        <f t="shared" si="4"/>
        <v>0</v>
      </c>
      <c r="AT23" s="5">
        <f t="shared" si="4"/>
        <v>0</v>
      </c>
      <c r="AU23" s="5">
        <f t="shared" si="4"/>
        <v>0</v>
      </c>
      <c r="AV23" s="5">
        <f t="shared" si="4"/>
        <v>0</v>
      </c>
      <c r="AW23" s="5">
        <f t="shared" si="4"/>
        <v>0</v>
      </c>
      <c r="AX23" s="5">
        <f aca="true" t="shared" si="5" ref="AX23:BI23">SUM(AX21:AX21)</f>
        <v>0</v>
      </c>
      <c r="AY23" s="5">
        <f t="shared" si="5"/>
        <v>0</v>
      </c>
      <c r="AZ23" s="5">
        <f t="shared" si="5"/>
        <v>0</v>
      </c>
      <c r="BA23" s="5">
        <f t="shared" si="5"/>
        <v>0</v>
      </c>
      <c r="BB23" s="5">
        <f t="shared" si="5"/>
        <v>0</v>
      </c>
      <c r="BC23" s="5">
        <f t="shared" si="5"/>
        <v>0</v>
      </c>
      <c r="BD23" s="5">
        <f t="shared" si="5"/>
        <v>0</v>
      </c>
      <c r="BE23" s="5">
        <f t="shared" si="5"/>
        <v>0</v>
      </c>
      <c r="BF23" s="5">
        <f t="shared" si="5"/>
        <v>0</v>
      </c>
      <c r="BG23" s="5">
        <f t="shared" si="5"/>
        <v>0</v>
      </c>
      <c r="BH23" s="5">
        <f t="shared" si="5"/>
        <v>0</v>
      </c>
      <c r="BI23" s="5">
        <f t="shared" si="5"/>
        <v>0</v>
      </c>
    </row>
    <row r="24" spans="1:28" ht="12.75">
      <c r="A24" s="21"/>
      <c r="AB24" s="5"/>
    </row>
    <row r="25" spans="1:61" ht="13.5" thickBot="1">
      <c r="A25" s="20" t="s">
        <v>123</v>
      </c>
      <c r="B25" s="37">
        <f>B12+B18+B23</f>
        <v>0</v>
      </c>
      <c r="C25" s="37">
        <f aca="true" t="shared" si="6" ref="C25:AW25">C12+C18+C23</f>
        <v>0</v>
      </c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 t="shared" si="6"/>
        <v>0</v>
      </c>
      <c r="M25" s="37">
        <f t="shared" si="6"/>
        <v>0</v>
      </c>
      <c r="N25" s="37">
        <f t="shared" si="6"/>
        <v>0</v>
      </c>
      <c r="O25" s="37">
        <f t="shared" si="6"/>
        <v>0</v>
      </c>
      <c r="P25" s="37">
        <f t="shared" si="6"/>
        <v>0</v>
      </c>
      <c r="Q25" s="37">
        <f t="shared" si="6"/>
        <v>0</v>
      </c>
      <c r="R25" s="37">
        <f t="shared" si="6"/>
        <v>0</v>
      </c>
      <c r="S25" s="37">
        <f t="shared" si="6"/>
        <v>0</v>
      </c>
      <c r="T25" s="37">
        <f t="shared" si="6"/>
        <v>0</v>
      </c>
      <c r="U25" s="37">
        <f t="shared" si="6"/>
        <v>0</v>
      </c>
      <c r="V25" s="37">
        <f t="shared" si="6"/>
        <v>0</v>
      </c>
      <c r="W25" s="37">
        <f t="shared" si="6"/>
        <v>0</v>
      </c>
      <c r="X25" s="37">
        <f t="shared" si="6"/>
        <v>0</v>
      </c>
      <c r="Y25" s="37">
        <f t="shared" si="6"/>
        <v>0</v>
      </c>
      <c r="Z25" s="37">
        <f t="shared" si="6"/>
        <v>0</v>
      </c>
      <c r="AA25" s="37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0</v>
      </c>
      <c r="AE25" s="37">
        <f t="shared" si="6"/>
        <v>0</v>
      </c>
      <c r="AF25" s="37">
        <f t="shared" si="6"/>
        <v>0</v>
      </c>
      <c r="AG25" s="37">
        <f t="shared" si="6"/>
        <v>0</v>
      </c>
      <c r="AH25" s="37">
        <f t="shared" si="6"/>
        <v>0</v>
      </c>
      <c r="AI25" s="37">
        <f t="shared" si="6"/>
        <v>0</v>
      </c>
      <c r="AJ25" s="37">
        <f t="shared" si="6"/>
        <v>0</v>
      </c>
      <c r="AK25" s="37">
        <f t="shared" si="6"/>
        <v>0</v>
      </c>
      <c r="AL25" s="37">
        <f t="shared" si="6"/>
        <v>0</v>
      </c>
      <c r="AM25" s="37">
        <f t="shared" si="6"/>
        <v>0</v>
      </c>
      <c r="AN25" s="37">
        <f t="shared" si="6"/>
        <v>0</v>
      </c>
      <c r="AO25" s="37">
        <f t="shared" si="6"/>
        <v>0</v>
      </c>
      <c r="AP25" s="37">
        <f t="shared" si="6"/>
        <v>0</v>
      </c>
      <c r="AQ25" s="37">
        <f t="shared" si="6"/>
        <v>0</v>
      </c>
      <c r="AR25" s="37">
        <f t="shared" si="6"/>
        <v>0</v>
      </c>
      <c r="AS25" s="37">
        <f t="shared" si="6"/>
        <v>0</v>
      </c>
      <c r="AT25" s="37">
        <f t="shared" si="6"/>
        <v>0</v>
      </c>
      <c r="AU25" s="37">
        <f t="shared" si="6"/>
        <v>0</v>
      </c>
      <c r="AV25" s="37">
        <f t="shared" si="6"/>
        <v>0</v>
      </c>
      <c r="AW25" s="37">
        <f t="shared" si="6"/>
        <v>0</v>
      </c>
      <c r="AX25" s="37">
        <f aca="true" t="shared" si="7" ref="AX25:BI25">AX12+AX18+AX23</f>
        <v>75000</v>
      </c>
      <c r="AY25" s="37">
        <f t="shared" si="7"/>
        <v>75000</v>
      </c>
      <c r="AZ25" s="37">
        <f t="shared" si="7"/>
        <v>75000</v>
      </c>
      <c r="BA25" s="37">
        <f t="shared" si="7"/>
        <v>75000</v>
      </c>
      <c r="BB25" s="37">
        <f t="shared" si="7"/>
        <v>75000</v>
      </c>
      <c r="BC25" s="37">
        <f t="shared" si="7"/>
        <v>75000</v>
      </c>
      <c r="BD25" s="37">
        <f t="shared" si="7"/>
        <v>75000</v>
      </c>
      <c r="BE25" s="37">
        <f t="shared" si="7"/>
        <v>75000</v>
      </c>
      <c r="BF25" s="37">
        <f t="shared" si="7"/>
        <v>75000</v>
      </c>
      <c r="BG25" s="37">
        <f t="shared" si="7"/>
        <v>75000</v>
      </c>
      <c r="BH25" s="37">
        <f t="shared" si="7"/>
        <v>75000</v>
      </c>
      <c r="BI25" s="37">
        <f t="shared" si="7"/>
        <v>75000</v>
      </c>
    </row>
    <row r="26" spans="1:28" ht="13.5" thickTop="1">
      <c r="A26" s="21"/>
      <c r="AB26" s="5"/>
    </row>
    <row r="27" spans="1:28" ht="12.75">
      <c r="A27" s="19" t="s">
        <v>50</v>
      </c>
      <c r="AB27" s="5"/>
    </row>
    <row r="28" spans="1:28" ht="12.75">
      <c r="A28" s="21"/>
      <c r="AB28" s="5"/>
    </row>
    <row r="29" spans="1:28" ht="12.75">
      <c r="A29" s="20" t="s">
        <v>51</v>
      </c>
      <c r="AB29" s="5"/>
    </row>
    <row r="30" spans="1:61" ht="12.75">
      <c r="A30" s="24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f>AX56*'PL by Month'!AX9</f>
        <v>0</v>
      </c>
      <c r="AY30" s="5">
        <f>AY56*'PL by Month'!AY9</f>
        <v>0</v>
      </c>
      <c r="AZ30" s="5">
        <f>AZ56*'PL by Month'!AZ9</f>
        <v>0</v>
      </c>
      <c r="BA30" s="5">
        <f>BA56*'PL by Month'!BA9</f>
        <v>0</v>
      </c>
      <c r="BB30" s="5">
        <f>BB56*'PL by Month'!BB9</f>
        <v>0</v>
      </c>
      <c r="BC30" s="5">
        <f>BC56*'PL by Month'!BC9</f>
        <v>0</v>
      </c>
      <c r="BD30" s="5">
        <f>BD56*'PL by Month'!BD9</f>
        <v>0</v>
      </c>
      <c r="BE30" s="5">
        <f>BE56*'PL by Month'!BE9</f>
        <v>0</v>
      </c>
      <c r="BF30" s="5">
        <f>BF56*'PL by Month'!BF9</f>
        <v>0</v>
      </c>
      <c r="BG30" s="5">
        <f>BG56*'PL by Month'!BG9</f>
        <v>0</v>
      </c>
      <c r="BH30" s="5">
        <f>BH56*'PL by Month'!BH9</f>
        <v>0</v>
      </c>
      <c r="BI30" s="5">
        <f>BI56*'PL by Month'!BI9</f>
        <v>0</v>
      </c>
    </row>
    <row r="31" spans="1:61" ht="12.75">
      <c r="A31" s="24" t="s">
        <v>130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f>AW31+'CF'!AW18</f>
        <v>0</v>
      </c>
      <c r="AY31" s="5">
        <f>AX31+'CF'!AX18</f>
        <v>0</v>
      </c>
      <c r="AZ31" s="5">
        <f>AY31+'CF'!AY18</f>
        <v>0</v>
      </c>
      <c r="BA31" s="5">
        <f>AZ31+'CF'!AZ18</f>
        <v>0</v>
      </c>
      <c r="BB31" s="5">
        <f>BA31+'CF'!BA18</f>
        <v>0</v>
      </c>
      <c r="BC31" s="5">
        <f>BB31+'CF'!BB18</f>
        <v>0</v>
      </c>
      <c r="BD31" s="5">
        <f>BC31+'CF'!BC18</f>
        <v>0</v>
      </c>
      <c r="BE31" s="5">
        <f>BD31+'CF'!BD18</f>
        <v>0</v>
      </c>
      <c r="BF31" s="5">
        <f>BE31+'CF'!BE18</f>
        <v>0</v>
      </c>
      <c r="BG31" s="5">
        <f>BF31+'CF'!BF18</f>
        <v>0</v>
      </c>
      <c r="BH31" s="5">
        <f>BG31+'CF'!BG18</f>
        <v>0</v>
      </c>
      <c r="BI31" s="5">
        <f>BH31+'CF'!BH18</f>
        <v>0</v>
      </c>
    </row>
    <row r="32" spans="1:61" ht="12.75">
      <c r="A32" s="24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29">
        <f>AW32+'CF'!AW19</f>
        <v>0</v>
      </c>
      <c r="AY32" s="29">
        <f>AX32+'CF'!AX19</f>
        <v>0</v>
      </c>
      <c r="AZ32" s="29">
        <f>AY32+'CF'!AY19</f>
        <v>0</v>
      </c>
      <c r="BA32" s="29">
        <f>AZ32+'CF'!AZ19</f>
        <v>0</v>
      </c>
      <c r="BB32" s="29">
        <f>BA32+'CF'!BA19</f>
        <v>0</v>
      </c>
      <c r="BC32" s="29">
        <f>BB32+'CF'!BB19</f>
        <v>0</v>
      </c>
      <c r="BD32" s="29">
        <f>BC32+'CF'!BC19</f>
        <v>0</v>
      </c>
      <c r="BE32" s="29">
        <f>BD32+'CF'!BD19</f>
        <v>0</v>
      </c>
      <c r="BF32" s="29">
        <f>BE32+'CF'!BE19</f>
        <v>0</v>
      </c>
      <c r="BG32" s="29">
        <f>BF32+'CF'!BF19</f>
        <v>0</v>
      </c>
      <c r="BH32" s="29">
        <f>BG32+'CF'!BG19</f>
        <v>0</v>
      </c>
      <c r="BI32" s="29">
        <f>BH32+'CF'!BH19</f>
        <v>0</v>
      </c>
    </row>
    <row r="33" spans="1:61" ht="12.75">
      <c r="A33" s="24" t="s">
        <v>124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29">
        <f>AW33+'CF'!AW29</f>
        <v>85000</v>
      </c>
      <c r="AY33" s="29">
        <f>AX33+'CF'!AX29</f>
        <v>95000</v>
      </c>
      <c r="AZ33" s="29">
        <f>AY33+'CF'!AY29</f>
        <v>105000</v>
      </c>
      <c r="BA33" s="29">
        <f>AZ33+'CF'!AZ29</f>
        <v>115000</v>
      </c>
      <c r="BB33" s="29">
        <f>BA33+'CF'!BA29</f>
        <v>125000</v>
      </c>
      <c r="BC33" s="29">
        <f>BB33+'CF'!BB29</f>
        <v>135000</v>
      </c>
      <c r="BD33" s="29">
        <f>BC33+'CF'!BC29</f>
        <v>145000</v>
      </c>
      <c r="BE33" s="29">
        <f>BD33+'CF'!BD29</f>
        <v>155000</v>
      </c>
      <c r="BF33" s="29">
        <f>BE33+'CF'!BE29</f>
        <v>165000</v>
      </c>
      <c r="BG33" s="29">
        <f>BF33+'CF'!BF29</f>
        <v>175000</v>
      </c>
      <c r="BH33" s="29">
        <f>BG33+'CF'!BG29</f>
        <v>185000</v>
      </c>
      <c r="BI33" s="29">
        <f>BH33+'CF'!BH29</f>
        <v>195000</v>
      </c>
    </row>
    <row r="34" s="9" customFormat="1" ht="12.75">
      <c r="A34" s="24"/>
    </row>
    <row r="35" spans="1:61" ht="12.75">
      <c r="A35" s="20" t="s">
        <v>52</v>
      </c>
      <c r="B35" s="5">
        <f>SUM(B30:B34)</f>
        <v>0</v>
      </c>
      <c r="C35" s="5">
        <f aca="true" t="shared" si="8" ref="C35:AW35">SUM(C30:C34)</f>
        <v>0</v>
      </c>
      <c r="D35" s="5">
        <f t="shared" si="8"/>
        <v>0</v>
      </c>
      <c r="E35" s="5">
        <f t="shared" si="8"/>
        <v>0</v>
      </c>
      <c r="F35" s="5">
        <f t="shared" si="8"/>
        <v>0</v>
      </c>
      <c r="G35" s="5">
        <f t="shared" si="8"/>
        <v>0</v>
      </c>
      <c r="H35" s="5">
        <f t="shared" si="8"/>
        <v>0</v>
      </c>
      <c r="I35" s="5">
        <f t="shared" si="8"/>
        <v>0</v>
      </c>
      <c r="J35" s="5">
        <f t="shared" si="8"/>
        <v>0</v>
      </c>
      <c r="K35" s="5">
        <f t="shared" si="8"/>
        <v>0</v>
      </c>
      <c r="L35" s="5">
        <f t="shared" si="8"/>
        <v>0</v>
      </c>
      <c r="M35" s="5">
        <f t="shared" si="8"/>
        <v>0</v>
      </c>
      <c r="N35" s="5">
        <f t="shared" si="8"/>
        <v>0</v>
      </c>
      <c r="O35" s="5">
        <f t="shared" si="8"/>
        <v>0</v>
      </c>
      <c r="P35" s="5">
        <f t="shared" si="8"/>
        <v>0</v>
      </c>
      <c r="Q35" s="5">
        <f t="shared" si="8"/>
        <v>0</v>
      </c>
      <c r="R35" s="5">
        <f t="shared" si="8"/>
        <v>0</v>
      </c>
      <c r="S35" s="5">
        <f t="shared" si="8"/>
        <v>0</v>
      </c>
      <c r="T35" s="5">
        <f t="shared" si="8"/>
        <v>0</v>
      </c>
      <c r="U35" s="5">
        <f t="shared" si="8"/>
        <v>0</v>
      </c>
      <c r="V35" s="5">
        <f t="shared" si="8"/>
        <v>0</v>
      </c>
      <c r="W35" s="5">
        <f t="shared" si="8"/>
        <v>0</v>
      </c>
      <c r="X35" s="5">
        <f t="shared" si="8"/>
        <v>0</v>
      </c>
      <c r="Y35" s="5">
        <f t="shared" si="8"/>
        <v>0</v>
      </c>
      <c r="Z35" s="5">
        <f t="shared" si="8"/>
        <v>0</v>
      </c>
      <c r="AA35" s="5">
        <f t="shared" si="8"/>
        <v>0</v>
      </c>
      <c r="AB35" s="5">
        <f t="shared" si="8"/>
        <v>0</v>
      </c>
      <c r="AC35" s="5">
        <f t="shared" si="8"/>
        <v>0</v>
      </c>
      <c r="AD35" s="5">
        <f t="shared" si="8"/>
        <v>0</v>
      </c>
      <c r="AE35" s="5">
        <f t="shared" si="8"/>
        <v>0</v>
      </c>
      <c r="AF35" s="5">
        <f t="shared" si="8"/>
        <v>0</v>
      </c>
      <c r="AG35" s="5">
        <f t="shared" si="8"/>
        <v>0</v>
      </c>
      <c r="AH35" s="5">
        <f t="shared" si="8"/>
        <v>0</v>
      </c>
      <c r="AI35" s="5">
        <f t="shared" si="8"/>
        <v>0</v>
      </c>
      <c r="AJ35" s="5">
        <f t="shared" si="8"/>
        <v>0</v>
      </c>
      <c r="AK35" s="5">
        <f t="shared" si="8"/>
        <v>0</v>
      </c>
      <c r="AL35" s="5">
        <f t="shared" si="8"/>
        <v>0</v>
      </c>
      <c r="AM35" s="5">
        <f t="shared" si="8"/>
        <v>0</v>
      </c>
      <c r="AN35" s="5">
        <f t="shared" si="8"/>
        <v>0</v>
      </c>
      <c r="AO35" s="5">
        <f t="shared" si="8"/>
        <v>0</v>
      </c>
      <c r="AP35" s="5">
        <f t="shared" si="8"/>
        <v>0</v>
      </c>
      <c r="AQ35" s="5">
        <f t="shared" si="8"/>
        <v>0</v>
      </c>
      <c r="AR35" s="5">
        <f t="shared" si="8"/>
        <v>0</v>
      </c>
      <c r="AS35" s="5">
        <f t="shared" si="8"/>
        <v>0</v>
      </c>
      <c r="AT35" s="5">
        <f t="shared" si="8"/>
        <v>0</v>
      </c>
      <c r="AU35" s="5">
        <f t="shared" si="8"/>
        <v>0</v>
      </c>
      <c r="AV35" s="5">
        <f t="shared" si="8"/>
        <v>0</v>
      </c>
      <c r="AW35" s="5">
        <f t="shared" si="8"/>
        <v>0</v>
      </c>
      <c r="AX35" s="5">
        <f aca="true" t="shared" si="9" ref="AX35:BI35">SUM(AX30:AX34)</f>
        <v>85000</v>
      </c>
      <c r="AY35" s="5">
        <f t="shared" si="9"/>
        <v>95000</v>
      </c>
      <c r="AZ35" s="5">
        <f t="shared" si="9"/>
        <v>105000</v>
      </c>
      <c r="BA35" s="5">
        <f t="shared" si="9"/>
        <v>115000</v>
      </c>
      <c r="BB35" s="5">
        <f t="shared" si="9"/>
        <v>125000</v>
      </c>
      <c r="BC35" s="5">
        <f t="shared" si="9"/>
        <v>135000</v>
      </c>
      <c r="BD35" s="5">
        <f t="shared" si="9"/>
        <v>145000</v>
      </c>
      <c r="BE35" s="5">
        <f t="shared" si="9"/>
        <v>155000</v>
      </c>
      <c r="BF35" s="5">
        <f t="shared" si="9"/>
        <v>165000</v>
      </c>
      <c r="BG35" s="5">
        <f t="shared" si="9"/>
        <v>175000</v>
      </c>
      <c r="BH35" s="5">
        <f t="shared" si="9"/>
        <v>185000</v>
      </c>
      <c r="BI35" s="5">
        <f t="shared" si="9"/>
        <v>195000</v>
      </c>
    </row>
    <row r="36" spans="1:28" ht="12.75">
      <c r="A36" s="21"/>
      <c r="AB36" s="5"/>
    </row>
    <row r="37" spans="1:28" ht="12.75">
      <c r="A37" s="20" t="s">
        <v>53</v>
      </c>
      <c r="AB37" s="5"/>
    </row>
    <row r="38" spans="1:61" ht="12.75">
      <c r="A38" s="21" t="s">
        <v>54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29">
        <f>AW38+'CF'!AW30</f>
        <v>-10000</v>
      </c>
      <c r="AY38" s="29">
        <f>AX38+'CF'!AX30</f>
        <v>-20000</v>
      </c>
      <c r="AZ38" s="29">
        <f>AY38+'CF'!AY30</f>
        <v>-30000</v>
      </c>
      <c r="BA38" s="29">
        <f>AZ38+'CF'!AZ30</f>
        <v>-40000</v>
      </c>
      <c r="BB38" s="29">
        <f>BA38+'CF'!BA30</f>
        <v>-50000</v>
      </c>
      <c r="BC38" s="29">
        <f>BB38+'CF'!BB30</f>
        <v>-60000</v>
      </c>
      <c r="BD38" s="29">
        <f>BC38+'CF'!BC30</f>
        <v>-70000</v>
      </c>
      <c r="BE38" s="29">
        <f>BD38+'CF'!BD30</f>
        <v>-80000</v>
      </c>
      <c r="BF38" s="29">
        <f>BE38+'CF'!BE30</f>
        <v>-90000</v>
      </c>
      <c r="BG38" s="29">
        <f>BF38+'CF'!BF30</f>
        <v>-100000</v>
      </c>
      <c r="BH38" s="29">
        <f>BG38+'CF'!BG30</f>
        <v>-110000</v>
      </c>
      <c r="BI38" s="29">
        <f>BH38+'CF'!BH30</f>
        <v>-120000</v>
      </c>
    </row>
    <row r="39" s="9" customFormat="1" ht="12.75">
      <c r="A39" s="24"/>
    </row>
    <row r="40" spans="1:61" ht="12.75">
      <c r="A40" s="20" t="s">
        <v>55</v>
      </c>
      <c r="B40" s="5">
        <f>SUM(B38:B38)</f>
        <v>0</v>
      </c>
      <c r="C40" s="5">
        <f aca="true" t="shared" si="10" ref="C40:AW40">SUM(C38:C38)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  <c r="I40" s="5">
        <f t="shared" si="10"/>
        <v>0</v>
      </c>
      <c r="J40" s="5">
        <f t="shared" si="10"/>
        <v>0</v>
      </c>
      <c r="K40" s="5">
        <f t="shared" si="10"/>
        <v>0</v>
      </c>
      <c r="L40" s="5">
        <f t="shared" si="10"/>
        <v>0</v>
      </c>
      <c r="M40" s="5">
        <f t="shared" si="10"/>
        <v>0</v>
      </c>
      <c r="N40" s="5">
        <f t="shared" si="10"/>
        <v>0</v>
      </c>
      <c r="O40" s="5">
        <f t="shared" si="10"/>
        <v>0</v>
      </c>
      <c r="P40" s="5">
        <f t="shared" si="10"/>
        <v>0</v>
      </c>
      <c r="Q40" s="5">
        <f t="shared" si="10"/>
        <v>0</v>
      </c>
      <c r="R40" s="5">
        <f t="shared" si="10"/>
        <v>0</v>
      </c>
      <c r="S40" s="5">
        <f t="shared" si="10"/>
        <v>0</v>
      </c>
      <c r="T40" s="5">
        <f t="shared" si="10"/>
        <v>0</v>
      </c>
      <c r="U40" s="5">
        <f t="shared" si="10"/>
        <v>0</v>
      </c>
      <c r="V40" s="5">
        <f t="shared" si="10"/>
        <v>0</v>
      </c>
      <c r="W40" s="5">
        <f t="shared" si="10"/>
        <v>0</v>
      </c>
      <c r="X40" s="5">
        <f t="shared" si="10"/>
        <v>0</v>
      </c>
      <c r="Y40" s="5">
        <f t="shared" si="10"/>
        <v>0</v>
      </c>
      <c r="Z40" s="5">
        <f t="shared" si="10"/>
        <v>0</v>
      </c>
      <c r="AA40" s="5">
        <f t="shared" si="10"/>
        <v>0</v>
      </c>
      <c r="AB40" s="5">
        <f t="shared" si="10"/>
        <v>0</v>
      </c>
      <c r="AC40" s="5">
        <f t="shared" si="10"/>
        <v>0</v>
      </c>
      <c r="AD40" s="5">
        <f t="shared" si="10"/>
        <v>0</v>
      </c>
      <c r="AE40" s="5">
        <f t="shared" si="10"/>
        <v>0</v>
      </c>
      <c r="AF40" s="5">
        <f t="shared" si="10"/>
        <v>0</v>
      </c>
      <c r="AG40" s="5">
        <f t="shared" si="10"/>
        <v>0</v>
      </c>
      <c r="AH40" s="5">
        <f t="shared" si="10"/>
        <v>0</v>
      </c>
      <c r="AI40" s="5">
        <f t="shared" si="10"/>
        <v>0</v>
      </c>
      <c r="AJ40" s="5">
        <f t="shared" si="10"/>
        <v>0</v>
      </c>
      <c r="AK40" s="5">
        <f t="shared" si="10"/>
        <v>0</v>
      </c>
      <c r="AL40" s="5">
        <f t="shared" si="10"/>
        <v>0</v>
      </c>
      <c r="AM40" s="5">
        <f t="shared" si="10"/>
        <v>0</v>
      </c>
      <c r="AN40" s="5">
        <f t="shared" si="10"/>
        <v>0</v>
      </c>
      <c r="AO40" s="5">
        <f t="shared" si="10"/>
        <v>0</v>
      </c>
      <c r="AP40" s="5">
        <f t="shared" si="10"/>
        <v>0</v>
      </c>
      <c r="AQ40" s="5">
        <f t="shared" si="10"/>
        <v>0</v>
      </c>
      <c r="AR40" s="5">
        <f t="shared" si="10"/>
        <v>0</v>
      </c>
      <c r="AS40" s="5">
        <f t="shared" si="10"/>
        <v>0</v>
      </c>
      <c r="AT40" s="5">
        <f t="shared" si="10"/>
        <v>0</v>
      </c>
      <c r="AU40" s="5">
        <f t="shared" si="10"/>
        <v>0</v>
      </c>
      <c r="AV40" s="5">
        <f t="shared" si="10"/>
        <v>0</v>
      </c>
      <c r="AW40" s="5">
        <f t="shared" si="10"/>
        <v>0</v>
      </c>
      <c r="AX40" s="5">
        <f aca="true" t="shared" si="11" ref="AX40:BI40">SUM(AX38:AX38)</f>
        <v>-10000</v>
      </c>
      <c r="AY40" s="5">
        <f t="shared" si="11"/>
        <v>-20000</v>
      </c>
      <c r="AZ40" s="5">
        <f t="shared" si="11"/>
        <v>-30000</v>
      </c>
      <c r="BA40" s="5">
        <f t="shared" si="11"/>
        <v>-40000</v>
      </c>
      <c r="BB40" s="5">
        <f t="shared" si="11"/>
        <v>-50000</v>
      </c>
      <c r="BC40" s="5">
        <f t="shared" si="11"/>
        <v>-60000</v>
      </c>
      <c r="BD40" s="5">
        <f t="shared" si="11"/>
        <v>-70000</v>
      </c>
      <c r="BE40" s="5">
        <f t="shared" si="11"/>
        <v>-80000</v>
      </c>
      <c r="BF40" s="5">
        <f t="shared" si="11"/>
        <v>-90000</v>
      </c>
      <c r="BG40" s="5">
        <f t="shared" si="11"/>
        <v>-100000</v>
      </c>
      <c r="BH40" s="5">
        <f t="shared" si="11"/>
        <v>-110000</v>
      </c>
      <c r="BI40" s="5">
        <f t="shared" si="11"/>
        <v>-120000</v>
      </c>
    </row>
    <row r="41" spans="1:28" ht="12.75">
      <c r="A41" s="21"/>
      <c r="AB41" s="5"/>
    </row>
    <row r="42" spans="1:61" ht="12.75">
      <c r="A42" s="20" t="s">
        <v>6</v>
      </c>
      <c r="B42" s="5">
        <f>B35+B40</f>
        <v>0</v>
      </c>
      <c r="C42" s="5">
        <f aca="true" t="shared" si="12" ref="C42:AW42">C35+C40</f>
        <v>0</v>
      </c>
      <c r="D42" s="5">
        <f t="shared" si="12"/>
        <v>0</v>
      </c>
      <c r="E42" s="5">
        <f t="shared" si="12"/>
        <v>0</v>
      </c>
      <c r="F42" s="5">
        <f t="shared" si="12"/>
        <v>0</v>
      </c>
      <c r="G42" s="5">
        <f t="shared" si="12"/>
        <v>0</v>
      </c>
      <c r="H42" s="5">
        <f t="shared" si="12"/>
        <v>0</v>
      </c>
      <c r="I42" s="5">
        <f t="shared" si="12"/>
        <v>0</v>
      </c>
      <c r="J42" s="5">
        <f t="shared" si="12"/>
        <v>0</v>
      </c>
      <c r="K42" s="5">
        <f t="shared" si="12"/>
        <v>0</v>
      </c>
      <c r="L42" s="5">
        <f t="shared" si="12"/>
        <v>0</v>
      </c>
      <c r="M42" s="5">
        <f t="shared" si="12"/>
        <v>0</v>
      </c>
      <c r="N42" s="5">
        <f t="shared" si="12"/>
        <v>0</v>
      </c>
      <c r="O42" s="5">
        <f t="shared" si="12"/>
        <v>0</v>
      </c>
      <c r="P42" s="5">
        <f t="shared" si="12"/>
        <v>0</v>
      </c>
      <c r="Q42" s="5">
        <f t="shared" si="12"/>
        <v>0</v>
      </c>
      <c r="R42" s="5">
        <f t="shared" si="12"/>
        <v>0</v>
      </c>
      <c r="S42" s="5">
        <f t="shared" si="12"/>
        <v>0</v>
      </c>
      <c r="T42" s="5">
        <f t="shared" si="12"/>
        <v>0</v>
      </c>
      <c r="U42" s="5">
        <f t="shared" si="12"/>
        <v>0</v>
      </c>
      <c r="V42" s="5">
        <f t="shared" si="12"/>
        <v>0</v>
      </c>
      <c r="W42" s="5">
        <f t="shared" si="12"/>
        <v>0</v>
      </c>
      <c r="X42" s="5">
        <f t="shared" si="12"/>
        <v>0</v>
      </c>
      <c r="Y42" s="5">
        <f t="shared" si="12"/>
        <v>0</v>
      </c>
      <c r="Z42" s="5">
        <f t="shared" si="12"/>
        <v>0</v>
      </c>
      <c r="AA42" s="5">
        <f t="shared" si="12"/>
        <v>0</v>
      </c>
      <c r="AB42" s="5">
        <f t="shared" si="12"/>
        <v>0</v>
      </c>
      <c r="AC42" s="5">
        <f t="shared" si="12"/>
        <v>0</v>
      </c>
      <c r="AD42" s="5">
        <f t="shared" si="12"/>
        <v>0</v>
      </c>
      <c r="AE42" s="5">
        <f t="shared" si="12"/>
        <v>0</v>
      </c>
      <c r="AF42" s="5">
        <f t="shared" si="12"/>
        <v>0</v>
      </c>
      <c r="AG42" s="5">
        <f t="shared" si="12"/>
        <v>0</v>
      </c>
      <c r="AH42" s="5">
        <f t="shared" si="12"/>
        <v>0</v>
      </c>
      <c r="AI42" s="5">
        <f t="shared" si="12"/>
        <v>0</v>
      </c>
      <c r="AJ42" s="5">
        <f t="shared" si="12"/>
        <v>0</v>
      </c>
      <c r="AK42" s="5">
        <f t="shared" si="12"/>
        <v>0</v>
      </c>
      <c r="AL42" s="5">
        <f t="shared" si="12"/>
        <v>0</v>
      </c>
      <c r="AM42" s="5">
        <f t="shared" si="12"/>
        <v>0</v>
      </c>
      <c r="AN42" s="5">
        <f t="shared" si="12"/>
        <v>0</v>
      </c>
      <c r="AO42" s="5">
        <f t="shared" si="12"/>
        <v>0</v>
      </c>
      <c r="AP42" s="5">
        <f t="shared" si="12"/>
        <v>0</v>
      </c>
      <c r="AQ42" s="5">
        <f t="shared" si="12"/>
        <v>0</v>
      </c>
      <c r="AR42" s="5">
        <f t="shared" si="12"/>
        <v>0</v>
      </c>
      <c r="AS42" s="5">
        <f t="shared" si="12"/>
        <v>0</v>
      </c>
      <c r="AT42" s="5">
        <f t="shared" si="12"/>
        <v>0</v>
      </c>
      <c r="AU42" s="5">
        <f t="shared" si="12"/>
        <v>0</v>
      </c>
      <c r="AV42" s="5">
        <f t="shared" si="12"/>
        <v>0</v>
      </c>
      <c r="AW42" s="5">
        <f t="shared" si="12"/>
        <v>0</v>
      </c>
      <c r="AX42" s="5">
        <f aca="true" t="shared" si="13" ref="AX42:BI42">AX35+AX40</f>
        <v>75000</v>
      </c>
      <c r="AY42" s="5">
        <f t="shared" si="13"/>
        <v>75000</v>
      </c>
      <c r="AZ42" s="5">
        <f t="shared" si="13"/>
        <v>75000</v>
      </c>
      <c r="BA42" s="5">
        <f t="shared" si="13"/>
        <v>75000</v>
      </c>
      <c r="BB42" s="5">
        <f t="shared" si="13"/>
        <v>75000</v>
      </c>
      <c r="BC42" s="5">
        <f t="shared" si="13"/>
        <v>75000</v>
      </c>
      <c r="BD42" s="5">
        <f t="shared" si="13"/>
        <v>75000</v>
      </c>
      <c r="BE42" s="5">
        <f t="shared" si="13"/>
        <v>75000</v>
      </c>
      <c r="BF42" s="5">
        <f t="shared" si="13"/>
        <v>75000</v>
      </c>
      <c r="BG42" s="5">
        <f t="shared" si="13"/>
        <v>75000</v>
      </c>
      <c r="BH42" s="5">
        <f t="shared" si="13"/>
        <v>75000</v>
      </c>
      <c r="BI42" s="5">
        <f t="shared" si="13"/>
        <v>75000</v>
      </c>
    </row>
    <row r="43" spans="1:28" ht="12.75">
      <c r="A43" s="21"/>
      <c r="AB43" s="5"/>
    </row>
    <row r="44" spans="1:28" ht="12.75">
      <c r="A44" s="20" t="s">
        <v>56</v>
      </c>
      <c r="AB44" s="5"/>
    </row>
    <row r="45" spans="1:61" ht="12.75">
      <c r="A45" s="21" t="s">
        <v>109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f>AW45</f>
        <v>0</v>
      </c>
      <c r="AY45" s="5">
        <f>AX45</f>
        <v>0</v>
      </c>
      <c r="AZ45" s="5">
        <f aca="true" t="shared" si="14" ref="AZ45:BI45">AY45</f>
        <v>0</v>
      </c>
      <c r="BA45" s="5">
        <f t="shared" si="14"/>
        <v>0</v>
      </c>
      <c r="BB45" s="5">
        <f t="shared" si="14"/>
        <v>0</v>
      </c>
      <c r="BC45" s="5">
        <f t="shared" si="14"/>
        <v>0</v>
      </c>
      <c r="BD45" s="5">
        <f t="shared" si="14"/>
        <v>0</v>
      </c>
      <c r="BE45" s="5">
        <f t="shared" si="14"/>
        <v>0</v>
      </c>
      <c r="BF45" s="5">
        <f t="shared" si="14"/>
        <v>0</v>
      </c>
      <c r="BG45" s="5">
        <f t="shared" si="14"/>
        <v>0</v>
      </c>
      <c r="BH45" s="5">
        <f t="shared" si="14"/>
        <v>0</v>
      </c>
      <c r="BI45" s="5">
        <f t="shared" si="14"/>
        <v>0</v>
      </c>
    </row>
    <row r="46" spans="1:61" ht="12.75">
      <c r="A46" s="21" t="s">
        <v>125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29">
        <f>+'CF'!AW31</f>
        <v>0</v>
      </c>
      <c r="AY46" s="29">
        <f>AX46+'CF'!AX31</f>
        <v>0</v>
      </c>
      <c r="AZ46" s="29">
        <f>AY46+'CF'!AY31</f>
        <v>0</v>
      </c>
      <c r="BA46" s="29">
        <f>AZ46+'CF'!AZ31</f>
        <v>0</v>
      </c>
      <c r="BB46" s="29">
        <f>BA46+'CF'!BA31</f>
        <v>0</v>
      </c>
      <c r="BC46" s="29">
        <f>BB46+'CF'!BB31</f>
        <v>0</v>
      </c>
      <c r="BD46" s="29">
        <f>BC46+'CF'!BC31</f>
        <v>0</v>
      </c>
      <c r="BE46" s="29">
        <f>BD46+'CF'!BD31</f>
        <v>0</v>
      </c>
      <c r="BF46" s="29">
        <f>BE46+'CF'!BE31</f>
        <v>0</v>
      </c>
      <c r="BG46" s="29">
        <f>BF46+'CF'!BF31</f>
        <v>0</v>
      </c>
      <c r="BH46" s="29">
        <f>BG46+'CF'!BG31</f>
        <v>0</v>
      </c>
      <c r="BI46" s="29">
        <f>BH46+'CF'!BH31</f>
        <v>0</v>
      </c>
    </row>
    <row r="47" spans="1:61" ht="12.75">
      <c r="A47" s="21" t="s">
        <v>57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f>AW46+AW47+AW48</f>
        <v>0</v>
      </c>
      <c r="AY47" s="5">
        <f>AX47</f>
        <v>0</v>
      </c>
      <c r="AZ47" s="5">
        <f aca="true" t="shared" si="15" ref="AZ47:BI47">AY47</f>
        <v>0</v>
      </c>
      <c r="BA47" s="5">
        <f t="shared" si="15"/>
        <v>0</v>
      </c>
      <c r="BB47" s="5">
        <f t="shared" si="15"/>
        <v>0</v>
      </c>
      <c r="BC47" s="5">
        <f t="shared" si="15"/>
        <v>0</v>
      </c>
      <c r="BD47" s="5">
        <f t="shared" si="15"/>
        <v>0</v>
      </c>
      <c r="BE47" s="5">
        <f t="shared" si="15"/>
        <v>0</v>
      </c>
      <c r="BF47" s="5">
        <f t="shared" si="15"/>
        <v>0</v>
      </c>
      <c r="BG47" s="5">
        <f t="shared" si="15"/>
        <v>0</v>
      </c>
      <c r="BH47" s="5">
        <f t="shared" si="15"/>
        <v>0</v>
      </c>
      <c r="BI47" s="5">
        <f t="shared" si="15"/>
        <v>0</v>
      </c>
    </row>
    <row r="48" spans="1:61" ht="12.75">
      <c r="A48" s="21" t="s">
        <v>58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f>'PL by Month'!AX39</f>
        <v>0</v>
      </c>
      <c r="AY48" s="5">
        <f>'PL by Month'!AY39</f>
        <v>0</v>
      </c>
      <c r="AZ48" s="5">
        <f>'PL by Month'!AZ39</f>
        <v>0</v>
      </c>
      <c r="BA48" s="5">
        <f>'PL by Month'!BA39</f>
        <v>0</v>
      </c>
      <c r="BB48" s="5">
        <f>'PL by Month'!BB39</f>
        <v>0</v>
      </c>
      <c r="BC48" s="5">
        <f>'PL by Month'!BC39</f>
        <v>0</v>
      </c>
      <c r="BD48" s="5">
        <f>'PL by Month'!BD39</f>
        <v>0</v>
      </c>
      <c r="BE48" s="5">
        <f>'PL by Month'!BE39</f>
        <v>0</v>
      </c>
      <c r="BF48" s="5">
        <f>'PL by Month'!BF39</f>
        <v>0</v>
      </c>
      <c r="BG48" s="5">
        <f>'PL by Month'!BG39</f>
        <v>0</v>
      </c>
      <c r="BH48" s="5">
        <f>'PL by Month'!BH39</f>
        <v>0</v>
      </c>
      <c r="BI48" s="5">
        <f>'PL by Month'!BI39</f>
        <v>0</v>
      </c>
    </row>
    <row r="49" s="9" customFormat="1" ht="12.75">
      <c r="A49" s="21"/>
    </row>
    <row r="50" spans="1:61" ht="12.75">
      <c r="A50" s="20" t="s">
        <v>59</v>
      </c>
      <c r="B50" s="5">
        <f aca="true" t="shared" si="16" ref="B50:AG50">SUM(B45:B48)</f>
        <v>0</v>
      </c>
      <c r="C50" s="5">
        <f t="shared" si="16"/>
        <v>0</v>
      </c>
      <c r="D50" s="5">
        <f t="shared" si="16"/>
        <v>0</v>
      </c>
      <c r="E50" s="5">
        <f t="shared" si="16"/>
        <v>0</v>
      </c>
      <c r="F50" s="5">
        <f t="shared" si="16"/>
        <v>0</v>
      </c>
      <c r="G50" s="5">
        <f t="shared" si="16"/>
        <v>0</v>
      </c>
      <c r="H50" s="5">
        <f t="shared" si="16"/>
        <v>0</v>
      </c>
      <c r="I50" s="5">
        <f t="shared" si="16"/>
        <v>0</v>
      </c>
      <c r="J50" s="5">
        <f t="shared" si="16"/>
        <v>0</v>
      </c>
      <c r="K50" s="5">
        <f t="shared" si="16"/>
        <v>0</v>
      </c>
      <c r="L50" s="5">
        <f t="shared" si="16"/>
        <v>0</v>
      </c>
      <c r="M50" s="5">
        <f t="shared" si="16"/>
        <v>0</v>
      </c>
      <c r="N50" s="5">
        <f t="shared" si="16"/>
        <v>0</v>
      </c>
      <c r="O50" s="5">
        <f t="shared" si="16"/>
        <v>0</v>
      </c>
      <c r="P50" s="5">
        <f t="shared" si="16"/>
        <v>0</v>
      </c>
      <c r="Q50" s="5">
        <f t="shared" si="16"/>
        <v>0</v>
      </c>
      <c r="R50" s="5">
        <f t="shared" si="16"/>
        <v>0</v>
      </c>
      <c r="S50" s="5">
        <f t="shared" si="16"/>
        <v>0</v>
      </c>
      <c r="T50" s="5">
        <f t="shared" si="16"/>
        <v>0</v>
      </c>
      <c r="U50" s="5">
        <f t="shared" si="16"/>
        <v>0</v>
      </c>
      <c r="V50" s="5">
        <f t="shared" si="16"/>
        <v>0</v>
      </c>
      <c r="W50" s="5">
        <f t="shared" si="16"/>
        <v>0</v>
      </c>
      <c r="X50" s="5">
        <f t="shared" si="16"/>
        <v>0</v>
      </c>
      <c r="Y50" s="5">
        <f t="shared" si="16"/>
        <v>0</v>
      </c>
      <c r="Z50" s="5">
        <f t="shared" si="16"/>
        <v>0</v>
      </c>
      <c r="AA50" s="5">
        <f t="shared" si="16"/>
        <v>0</v>
      </c>
      <c r="AB50" s="26">
        <f t="shared" si="16"/>
        <v>0</v>
      </c>
      <c r="AC50" s="5">
        <f t="shared" si="16"/>
        <v>0</v>
      </c>
      <c r="AD50" s="5">
        <f t="shared" si="16"/>
        <v>0</v>
      </c>
      <c r="AE50" s="5">
        <f t="shared" si="16"/>
        <v>0</v>
      </c>
      <c r="AF50" s="5">
        <f t="shared" si="16"/>
        <v>0</v>
      </c>
      <c r="AG50" s="5">
        <f t="shared" si="16"/>
        <v>0</v>
      </c>
      <c r="AH50" s="5">
        <f aca="true" t="shared" si="17" ref="AH50:BI50">SUM(AH45:AH48)</f>
        <v>0</v>
      </c>
      <c r="AI50" s="5">
        <f t="shared" si="17"/>
        <v>0</v>
      </c>
      <c r="AJ50" s="5">
        <f t="shared" si="17"/>
        <v>0</v>
      </c>
      <c r="AK50" s="5">
        <f t="shared" si="17"/>
        <v>0</v>
      </c>
      <c r="AL50" s="5">
        <f t="shared" si="17"/>
        <v>0</v>
      </c>
      <c r="AM50" s="5">
        <f t="shared" si="17"/>
        <v>0</v>
      </c>
      <c r="AN50" s="5">
        <f t="shared" si="17"/>
        <v>0</v>
      </c>
      <c r="AO50" s="5">
        <f t="shared" si="17"/>
        <v>0</v>
      </c>
      <c r="AP50" s="5">
        <f t="shared" si="17"/>
        <v>0</v>
      </c>
      <c r="AQ50" s="5">
        <f t="shared" si="17"/>
        <v>0</v>
      </c>
      <c r="AR50" s="5">
        <f t="shared" si="17"/>
        <v>0</v>
      </c>
      <c r="AS50" s="5">
        <f t="shared" si="17"/>
        <v>0</v>
      </c>
      <c r="AT50" s="5">
        <f t="shared" si="17"/>
        <v>0</v>
      </c>
      <c r="AU50" s="5">
        <f t="shared" si="17"/>
        <v>0</v>
      </c>
      <c r="AV50" s="5">
        <f t="shared" si="17"/>
        <v>0</v>
      </c>
      <c r="AW50" s="5">
        <f t="shared" si="17"/>
        <v>0</v>
      </c>
      <c r="AX50" s="5">
        <f t="shared" si="17"/>
        <v>0</v>
      </c>
      <c r="AY50" s="5">
        <f t="shared" si="17"/>
        <v>0</v>
      </c>
      <c r="AZ50" s="5">
        <f t="shared" si="17"/>
        <v>0</v>
      </c>
      <c r="BA50" s="5">
        <f t="shared" si="17"/>
        <v>0</v>
      </c>
      <c r="BB50" s="5">
        <f t="shared" si="17"/>
        <v>0</v>
      </c>
      <c r="BC50" s="5">
        <f t="shared" si="17"/>
        <v>0</v>
      </c>
      <c r="BD50" s="5">
        <f t="shared" si="17"/>
        <v>0</v>
      </c>
      <c r="BE50" s="5">
        <f t="shared" si="17"/>
        <v>0</v>
      </c>
      <c r="BF50" s="5">
        <f t="shared" si="17"/>
        <v>0</v>
      </c>
      <c r="BG50" s="5">
        <f t="shared" si="17"/>
        <v>0</v>
      </c>
      <c r="BH50" s="5">
        <f t="shared" si="17"/>
        <v>0</v>
      </c>
      <c r="BI50" s="5">
        <f t="shared" si="17"/>
        <v>0</v>
      </c>
    </row>
    <row r="51" ht="12.75">
      <c r="A51" s="21"/>
    </row>
    <row r="52" spans="1:61" ht="13.5" thickBot="1">
      <c r="A52" s="20" t="s">
        <v>60</v>
      </c>
      <c r="B52" s="37">
        <f aca="true" t="shared" si="18" ref="B52:AG52">B42+B50</f>
        <v>0</v>
      </c>
      <c r="C52" s="37">
        <f t="shared" si="18"/>
        <v>0</v>
      </c>
      <c r="D52" s="37">
        <f t="shared" si="18"/>
        <v>0</v>
      </c>
      <c r="E52" s="37">
        <f t="shared" si="18"/>
        <v>0</v>
      </c>
      <c r="F52" s="37">
        <f t="shared" si="18"/>
        <v>0</v>
      </c>
      <c r="G52" s="37">
        <f t="shared" si="18"/>
        <v>0</v>
      </c>
      <c r="H52" s="37">
        <f t="shared" si="18"/>
        <v>0</v>
      </c>
      <c r="I52" s="37">
        <f t="shared" si="18"/>
        <v>0</v>
      </c>
      <c r="J52" s="37">
        <f t="shared" si="18"/>
        <v>0</v>
      </c>
      <c r="K52" s="37">
        <f t="shared" si="18"/>
        <v>0</v>
      </c>
      <c r="L52" s="37">
        <f t="shared" si="18"/>
        <v>0</v>
      </c>
      <c r="M52" s="37">
        <f t="shared" si="18"/>
        <v>0</v>
      </c>
      <c r="N52" s="37">
        <f t="shared" si="18"/>
        <v>0</v>
      </c>
      <c r="O52" s="37">
        <f t="shared" si="18"/>
        <v>0</v>
      </c>
      <c r="P52" s="37">
        <f t="shared" si="18"/>
        <v>0</v>
      </c>
      <c r="Q52" s="37">
        <f t="shared" si="18"/>
        <v>0</v>
      </c>
      <c r="R52" s="37">
        <f t="shared" si="18"/>
        <v>0</v>
      </c>
      <c r="S52" s="37">
        <f t="shared" si="18"/>
        <v>0</v>
      </c>
      <c r="T52" s="37">
        <f t="shared" si="18"/>
        <v>0</v>
      </c>
      <c r="U52" s="37">
        <f t="shared" si="18"/>
        <v>0</v>
      </c>
      <c r="V52" s="37">
        <f t="shared" si="18"/>
        <v>0</v>
      </c>
      <c r="W52" s="37">
        <f t="shared" si="18"/>
        <v>0</v>
      </c>
      <c r="X52" s="37">
        <f t="shared" si="18"/>
        <v>0</v>
      </c>
      <c r="Y52" s="37">
        <f t="shared" si="18"/>
        <v>0</v>
      </c>
      <c r="Z52" s="37">
        <f t="shared" si="18"/>
        <v>0</v>
      </c>
      <c r="AA52" s="37">
        <f t="shared" si="18"/>
        <v>0</v>
      </c>
      <c r="AB52" s="38">
        <f t="shared" si="18"/>
        <v>0</v>
      </c>
      <c r="AC52" s="37">
        <f t="shared" si="18"/>
        <v>0</v>
      </c>
      <c r="AD52" s="37">
        <f t="shared" si="18"/>
        <v>0</v>
      </c>
      <c r="AE52" s="37">
        <f t="shared" si="18"/>
        <v>0</v>
      </c>
      <c r="AF52" s="37">
        <f t="shared" si="18"/>
        <v>0</v>
      </c>
      <c r="AG52" s="37">
        <f t="shared" si="18"/>
        <v>0</v>
      </c>
      <c r="AH52" s="37">
        <f aca="true" t="shared" si="19" ref="AH52:BI52">AH42+AH50</f>
        <v>0</v>
      </c>
      <c r="AI52" s="37">
        <f t="shared" si="19"/>
        <v>0</v>
      </c>
      <c r="AJ52" s="37">
        <f t="shared" si="19"/>
        <v>0</v>
      </c>
      <c r="AK52" s="37">
        <f t="shared" si="19"/>
        <v>0</v>
      </c>
      <c r="AL52" s="37">
        <f t="shared" si="19"/>
        <v>0</v>
      </c>
      <c r="AM52" s="37">
        <f t="shared" si="19"/>
        <v>0</v>
      </c>
      <c r="AN52" s="37">
        <f t="shared" si="19"/>
        <v>0</v>
      </c>
      <c r="AO52" s="37">
        <f t="shared" si="19"/>
        <v>0</v>
      </c>
      <c r="AP52" s="37">
        <f t="shared" si="19"/>
        <v>0</v>
      </c>
      <c r="AQ52" s="37">
        <f t="shared" si="19"/>
        <v>0</v>
      </c>
      <c r="AR52" s="37">
        <f t="shared" si="19"/>
        <v>0</v>
      </c>
      <c r="AS52" s="37">
        <f t="shared" si="19"/>
        <v>0</v>
      </c>
      <c r="AT52" s="37">
        <f t="shared" si="19"/>
        <v>0</v>
      </c>
      <c r="AU52" s="37">
        <f t="shared" si="19"/>
        <v>0</v>
      </c>
      <c r="AV52" s="37">
        <f t="shared" si="19"/>
        <v>0</v>
      </c>
      <c r="AW52" s="37">
        <f t="shared" si="19"/>
        <v>0</v>
      </c>
      <c r="AX52" s="37">
        <f t="shared" si="19"/>
        <v>75000</v>
      </c>
      <c r="AY52" s="37">
        <f t="shared" si="19"/>
        <v>75000</v>
      </c>
      <c r="AZ52" s="37">
        <f t="shared" si="19"/>
        <v>75000</v>
      </c>
      <c r="BA52" s="37">
        <f t="shared" si="19"/>
        <v>75000</v>
      </c>
      <c r="BB52" s="37">
        <f t="shared" si="19"/>
        <v>75000</v>
      </c>
      <c r="BC52" s="37">
        <f t="shared" si="19"/>
        <v>75000</v>
      </c>
      <c r="BD52" s="37">
        <f t="shared" si="19"/>
        <v>75000</v>
      </c>
      <c r="BE52" s="37">
        <f t="shared" si="19"/>
        <v>75000</v>
      </c>
      <c r="BF52" s="37">
        <f t="shared" si="19"/>
        <v>75000</v>
      </c>
      <c r="BG52" s="37">
        <f t="shared" si="19"/>
        <v>75000</v>
      </c>
      <c r="BH52" s="37">
        <f t="shared" si="19"/>
        <v>75000</v>
      </c>
      <c r="BI52" s="37">
        <f t="shared" si="19"/>
        <v>75000</v>
      </c>
    </row>
    <row r="53" spans="1:61" ht="13.5" thickTop="1">
      <c r="A53" s="59"/>
      <c r="B53" s="5">
        <f aca="true" t="shared" si="20" ref="B53:AG53">B25-B52</f>
        <v>0</v>
      </c>
      <c r="C53" s="5">
        <f t="shared" si="20"/>
        <v>0</v>
      </c>
      <c r="D53" s="5">
        <f t="shared" si="20"/>
        <v>0</v>
      </c>
      <c r="E53" s="5">
        <f t="shared" si="20"/>
        <v>0</v>
      </c>
      <c r="F53" s="5">
        <f t="shared" si="20"/>
        <v>0</v>
      </c>
      <c r="G53" s="5">
        <f t="shared" si="20"/>
        <v>0</v>
      </c>
      <c r="H53" s="5">
        <f t="shared" si="20"/>
        <v>0</v>
      </c>
      <c r="I53" s="5">
        <f t="shared" si="20"/>
        <v>0</v>
      </c>
      <c r="J53" s="5">
        <f t="shared" si="20"/>
        <v>0</v>
      </c>
      <c r="K53" s="5">
        <f t="shared" si="20"/>
        <v>0</v>
      </c>
      <c r="L53" s="5">
        <f t="shared" si="20"/>
        <v>0</v>
      </c>
      <c r="M53" s="5">
        <f t="shared" si="20"/>
        <v>0</v>
      </c>
      <c r="N53" s="5">
        <f t="shared" si="20"/>
        <v>0</v>
      </c>
      <c r="O53" s="5">
        <f t="shared" si="20"/>
        <v>0</v>
      </c>
      <c r="P53" s="5">
        <f t="shared" si="20"/>
        <v>0</v>
      </c>
      <c r="Q53" s="5">
        <f t="shared" si="20"/>
        <v>0</v>
      </c>
      <c r="R53" s="5">
        <f t="shared" si="20"/>
        <v>0</v>
      </c>
      <c r="S53" s="5">
        <f t="shared" si="20"/>
        <v>0</v>
      </c>
      <c r="T53" s="5">
        <f t="shared" si="20"/>
        <v>0</v>
      </c>
      <c r="U53" s="5">
        <f t="shared" si="20"/>
        <v>0</v>
      </c>
      <c r="V53" s="5">
        <f t="shared" si="20"/>
        <v>0</v>
      </c>
      <c r="W53" s="5">
        <f t="shared" si="20"/>
        <v>0</v>
      </c>
      <c r="X53" s="5">
        <f t="shared" si="20"/>
        <v>0</v>
      </c>
      <c r="Y53" s="5">
        <f t="shared" si="20"/>
        <v>0</v>
      </c>
      <c r="Z53" s="5">
        <f t="shared" si="20"/>
        <v>0</v>
      </c>
      <c r="AA53" s="5">
        <f t="shared" si="20"/>
        <v>0</v>
      </c>
      <c r="AB53" s="26">
        <f t="shared" si="20"/>
        <v>0</v>
      </c>
      <c r="AC53" s="5">
        <f t="shared" si="20"/>
        <v>0</v>
      </c>
      <c r="AD53" s="5">
        <f t="shared" si="20"/>
        <v>0</v>
      </c>
      <c r="AE53" s="5">
        <f t="shared" si="20"/>
        <v>0</v>
      </c>
      <c r="AF53" s="5">
        <f t="shared" si="20"/>
        <v>0</v>
      </c>
      <c r="AG53" s="5">
        <f t="shared" si="20"/>
        <v>0</v>
      </c>
      <c r="AH53" s="5">
        <f aca="true" t="shared" si="21" ref="AH53:BI53">AH25-AH52</f>
        <v>0</v>
      </c>
      <c r="AI53" s="5">
        <f t="shared" si="21"/>
        <v>0</v>
      </c>
      <c r="AJ53" s="5">
        <f t="shared" si="21"/>
        <v>0</v>
      </c>
      <c r="AK53" s="5">
        <f t="shared" si="21"/>
        <v>0</v>
      </c>
      <c r="AL53" s="5">
        <f t="shared" si="21"/>
        <v>0</v>
      </c>
      <c r="AM53" s="5">
        <f t="shared" si="21"/>
        <v>0</v>
      </c>
      <c r="AN53" s="5">
        <f t="shared" si="21"/>
        <v>0</v>
      </c>
      <c r="AO53" s="5">
        <f t="shared" si="21"/>
        <v>0</v>
      </c>
      <c r="AP53" s="5">
        <f t="shared" si="21"/>
        <v>0</v>
      </c>
      <c r="AQ53" s="5">
        <f t="shared" si="21"/>
        <v>0</v>
      </c>
      <c r="AR53" s="5">
        <f t="shared" si="21"/>
        <v>0</v>
      </c>
      <c r="AS53" s="5">
        <f t="shared" si="21"/>
        <v>0</v>
      </c>
      <c r="AT53" s="5">
        <f t="shared" si="21"/>
        <v>0</v>
      </c>
      <c r="AU53" s="5">
        <f t="shared" si="21"/>
        <v>0</v>
      </c>
      <c r="AV53" s="5">
        <f t="shared" si="21"/>
        <v>0</v>
      </c>
      <c r="AW53" s="5">
        <f t="shared" si="21"/>
        <v>0</v>
      </c>
      <c r="AX53" s="5">
        <f t="shared" si="21"/>
        <v>0</v>
      </c>
      <c r="AY53" s="5">
        <f t="shared" si="21"/>
        <v>0</v>
      </c>
      <c r="AZ53" s="5">
        <f t="shared" si="21"/>
        <v>0</v>
      </c>
      <c r="BA53" s="5">
        <f t="shared" si="21"/>
        <v>0</v>
      </c>
      <c r="BB53" s="5">
        <f t="shared" si="21"/>
        <v>0</v>
      </c>
      <c r="BC53" s="5">
        <f t="shared" si="21"/>
        <v>0</v>
      </c>
      <c r="BD53" s="5">
        <f t="shared" si="21"/>
        <v>0</v>
      </c>
      <c r="BE53" s="5">
        <f t="shared" si="21"/>
        <v>0</v>
      </c>
      <c r="BF53" s="5">
        <f t="shared" si="21"/>
        <v>0</v>
      </c>
      <c r="BG53" s="5">
        <f t="shared" si="21"/>
        <v>0</v>
      </c>
      <c r="BH53" s="5">
        <f t="shared" si="21"/>
        <v>0</v>
      </c>
      <c r="BI53" s="5">
        <f t="shared" si="21"/>
        <v>0</v>
      </c>
    </row>
    <row r="54" ht="12.75">
      <c r="A54" s="25"/>
    </row>
    <row r="55" spans="1:61" ht="12.75">
      <c r="A55" s="14" t="s">
        <v>61</v>
      </c>
      <c r="B55" s="5">
        <v>0</v>
      </c>
      <c r="C55" s="5" t="e">
        <f>C9/(('PL by Month'!B7+'PL by Month'!C7)/60)</f>
        <v>#DIV/0!</v>
      </c>
      <c r="D55" s="5" t="e">
        <f>D9/(('PL by Month'!C7+'PL by Month'!D7)/60)</f>
        <v>#DIV/0!</v>
      </c>
      <c r="E55" s="5" t="e">
        <f>E9/(('PL by Month'!D7+'PL by Month'!E7)/60)</f>
        <v>#DIV/0!</v>
      </c>
      <c r="F55" s="5" t="e">
        <f>F9/(('PL by Month'!E7+'PL by Month'!F7)/60)</f>
        <v>#DIV/0!</v>
      </c>
      <c r="G55" s="5" t="e">
        <f>G9/(('PL by Month'!F7+'PL by Month'!G7)/60)</f>
        <v>#DIV/0!</v>
      </c>
      <c r="H55" s="5" t="e">
        <f>H9/(('PL by Month'!G7+'PL by Month'!H7)/60)</f>
        <v>#DIV/0!</v>
      </c>
      <c r="I55" s="5" t="e">
        <f>I9/(('PL by Month'!H7+'PL by Month'!I7)/60)</f>
        <v>#DIV/0!</v>
      </c>
      <c r="J55" s="5" t="e">
        <f>J9/(('PL by Month'!I7+'PL by Month'!J7)/60)</f>
        <v>#DIV/0!</v>
      </c>
      <c r="K55" s="5" t="e">
        <f>K9/(('PL by Month'!J7+'PL by Month'!K7)/60)</f>
        <v>#DIV/0!</v>
      </c>
      <c r="L55" s="5" t="e">
        <f>L9/(('PL by Month'!K7+'PL by Month'!L7)/60)</f>
        <v>#DIV/0!</v>
      </c>
      <c r="M55" s="5" t="e">
        <f>M9/(('PL by Month'!L7+'PL by Month'!M7)/60)</f>
        <v>#DIV/0!</v>
      </c>
      <c r="N55" s="5" t="e">
        <f>N9/(('PL by Month'!M7+'PL by Month'!N7)/60)</f>
        <v>#DIV/0!</v>
      </c>
      <c r="O55" s="5" t="e">
        <f>O9/(('PL by Month'!N7+'PL by Month'!O7)/60)</f>
        <v>#DIV/0!</v>
      </c>
      <c r="P55" s="5" t="e">
        <f>P9/(('PL by Month'!O7+'PL by Month'!P7)/60)</f>
        <v>#DIV/0!</v>
      </c>
      <c r="Q55" s="5" t="e">
        <f>Q9/(('PL by Month'!P7+'PL by Month'!Q7)/60)</f>
        <v>#DIV/0!</v>
      </c>
      <c r="R55" s="5" t="e">
        <f>R9/(('PL by Month'!Q7+'PL by Month'!R7)/60)</f>
        <v>#DIV/0!</v>
      </c>
      <c r="S55" s="5" t="e">
        <f>S9/(('PL by Month'!R7+'PL by Month'!S7)/60)</f>
        <v>#DIV/0!</v>
      </c>
      <c r="T55" s="5" t="e">
        <f>T9/(('PL by Month'!S7+'PL by Month'!T7)/60)</f>
        <v>#DIV/0!</v>
      </c>
      <c r="U55" s="5" t="e">
        <f>U9/(('PL by Month'!T7+'PL by Month'!U7)/60)</f>
        <v>#DIV/0!</v>
      </c>
      <c r="V55" s="5" t="e">
        <f>V9/(('PL by Month'!U7+'PL by Month'!V7)/60)</f>
        <v>#DIV/0!</v>
      </c>
      <c r="W55" s="5" t="e">
        <f>W9/(('PL by Month'!V7+'PL by Month'!W7)/60)</f>
        <v>#DIV/0!</v>
      </c>
      <c r="X55" s="5" t="e">
        <f>X9/(('PL by Month'!W7+'PL by Month'!X7)/60)</f>
        <v>#DIV/0!</v>
      </c>
      <c r="Y55" s="5" t="e">
        <f>Y9/(('PL by Month'!X7+'PL by Month'!Y7)/60)</f>
        <v>#DIV/0!</v>
      </c>
      <c r="Z55" s="5" t="e">
        <f>Z9/(('PL by Month'!Y7+'PL by Month'!Z7)/60)</f>
        <v>#DIV/0!</v>
      </c>
      <c r="AA55" s="5" t="e">
        <f>AA9/(('PL by Month'!Z7+'PL by Month'!AA7)/60)</f>
        <v>#DIV/0!</v>
      </c>
      <c r="AB55" s="5" t="e">
        <f>AB9/(('PL by Month'!AA7+'PL by Month'!AB7)/60)</f>
        <v>#DIV/0!</v>
      </c>
      <c r="AC55" s="5" t="e">
        <f>AC9/(('PL by Month'!AB7+'PL by Month'!AC7)/60)</f>
        <v>#DIV/0!</v>
      </c>
      <c r="AD55" s="5" t="e">
        <f>AD9/(('PL by Month'!AC7+'PL by Month'!AD7)/60)</f>
        <v>#DIV/0!</v>
      </c>
      <c r="AE55" s="5" t="e">
        <f>AE9/(('PL by Month'!AD7+'PL by Month'!AE7)/60)</f>
        <v>#DIV/0!</v>
      </c>
      <c r="AF55" s="5" t="e">
        <f>AF9/(('PL by Month'!AE7+'PL by Month'!AF7)/60)</f>
        <v>#DIV/0!</v>
      </c>
      <c r="AG55" s="5" t="e">
        <f>AG9/(('PL by Month'!AF7+'PL by Month'!AG7)/60)</f>
        <v>#DIV/0!</v>
      </c>
      <c r="AH55" s="5" t="e">
        <f>AH9/(('PL by Month'!AG7+'PL by Month'!AH7)/60)</f>
        <v>#DIV/0!</v>
      </c>
      <c r="AI55" s="5" t="e">
        <f>AI9/(('PL by Month'!AH7+'PL by Month'!AI7)/60)</f>
        <v>#DIV/0!</v>
      </c>
      <c r="AJ55" s="5" t="e">
        <f>AJ9/(('PL by Month'!AI7+'PL by Month'!AJ7)/60)</f>
        <v>#DIV/0!</v>
      </c>
      <c r="AK55" s="5" t="e">
        <f>AK9/(('PL by Month'!AJ7+'PL by Month'!AK7)/60)</f>
        <v>#DIV/0!</v>
      </c>
      <c r="AL55" s="5" t="e">
        <f>AL9/(('PL by Month'!AK7+'PL by Month'!AL7)/60)</f>
        <v>#DIV/0!</v>
      </c>
      <c r="AM55" s="5" t="e">
        <f>AM9/(('PL by Month'!AL7+'PL by Month'!AM7)/60)</f>
        <v>#DIV/0!</v>
      </c>
      <c r="AN55" s="5" t="e">
        <f>AN9/(('PL by Month'!AM7+'PL by Month'!AN7)/60)</f>
        <v>#DIV/0!</v>
      </c>
      <c r="AO55" s="5" t="e">
        <f>AO9/(('PL by Month'!AN7+'PL by Month'!AO7)/60)</f>
        <v>#DIV/0!</v>
      </c>
      <c r="AP55" s="5" t="e">
        <f>AP9/(('PL by Month'!AO7+'PL by Month'!AP7)/60)</f>
        <v>#DIV/0!</v>
      </c>
      <c r="AQ55" s="5" t="e">
        <f>AQ9/(('PL by Month'!AP7+'PL by Month'!AQ7)/60)</f>
        <v>#DIV/0!</v>
      </c>
      <c r="AR55" s="5" t="e">
        <f>AR9/(('PL by Month'!AQ7+'PL by Month'!AR7)/60)</f>
        <v>#DIV/0!</v>
      </c>
      <c r="AS55" s="5" t="e">
        <f>AS9/(('PL by Month'!AR7+'PL by Month'!AS7)/60)</f>
        <v>#DIV/0!</v>
      </c>
      <c r="AT55" s="5" t="e">
        <f>AT9/(('PL by Month'!AS7+'PL by Month'!AT7)/60)</f>
        <v>#DIV/0!</v>
      </c>
      <c r="AU55" s="5" t="e">
        <f>AU9/(('PL by Month'!AT7+'PL by Month'!AU7)/60)</f>
        <v>#DIV/0!</v>
      </c>
      <c r="AV55" s="5" t="e">
        <f>AV9/(('PL by Month'!AU7+'PL by Month'!AV7)/60)</f>
        <v>#DIV/0!</v>
      </c>
      <c r="AW55" s="5" t="e">
        <f>AW9/(('PL by Month'!AV7+'PL by Month'!AW7)/60)</f>
        <v>#DIV/0!</v>
      </c>
      <c r="AX55" s="91">
        <v>30</v>
      </c>
      <c r="AY55" s="91">
        <v>30</v>
      </c>
      <c r="AZ55" s="91">
        <v>30</v>
      </c>
      <c r="BA55" s="91">
        <v>30</v>
      </c>
      <c r="BB55" s="91">
        <v>30</v>
      </c>
      <c r="BC55" s="91">
        <v>30</v>
      </c>
      <c r="BD55" s="91">
        <v>30</v>
      </c>
      <c r="BE55" s="91">
        <v>30</v>
      </c>
      <c r="BF55" s="91">
        <v>30</v>
      </c>
      <c r="BG55" s="91">
        <v>30</v>
      </c>
      <c r="BH55" s="91">
        <v>30</v>
      </c>
      <c r="BI55" s="91">
        <v>30</v>
      </c>
    </row>
    <row r="56" spans="1:61" ht="12.75">
      <c r="A56" s="14" t="s">
        <v>62</v>
      </c>
      <c r="B56" s="4" t="e">
        <f>B30/('PL by Month'!B9+'PL by Month'!C9)</f>
        <v>#DIV/0!</v>
      </c>
      <c r="C56" s="4" t="e">
        <f>C30/('PL by Month'!C9+'PL by Month'!D9)</f>
        <v>#DIV/0!</v>
      </c>
      <c r="D56" s="4" t="e">
        <f>D30/('PL by Month'!D9+'PL by Month'!E9)</f>
        <v>#DIV/0!</v>
      </c>
      <c r="E56" s="4" t="e">
        <f>E30/('PL by Month'!E9+'PL by Month'!F9)</f>
        <v>#DIV/0!</v>
      </c>
      <c r="F56" s="4" t="e">
        <f>F30/('PL by Month'!F9+'PL by Month'!G9)</f>
        <v>#DIV/0!</v>
      </c>
      <c r="G56" s="4" t="e">
        <f>G30/('PL by Month'!G9+'PL by Month'!H9)</f>
        <v>#DIV/0!</v>
      </c>
      <c r="H56" s="4" t="e">
        <f>H30/('PL by Month'!H9+'PL by Month'!I9)</f>
        <v>#DIV/0!</v>
      </c>
      <c r="I56" s="4" t="e">
        <f>I30/('PL by Month'!I9+'PL by Month'!J9)</f>
        <v>#DIV/0!</v>
      </c>
      <c r="J56" s="4" t="e">
        <f>J30/('PL by Month'!J9+'PL by Month'!K9)</f>
        <v>#DIV/0!</v>
      </c>
      <c r="K56" s="4" t="e">
        <f>K30/('PL by Month'!K9+'PL by Month'!L9)</f>
        <v>#DIV/0!</v>
      </c>
      <c r="L56" s="4" t="e">
        <f>L30/('PL by Month'!L9+'PL by Month'!M9)</f>
        <v>#DIV/0!</v>
      </c>
      <c r="M56" s="4" t="e">
        <f>M30/('PL by Month'!M9+'PL by Month'!N9)</f>
        <v>#DIV/0!</v>
      </c>
      <c r="N56" s="4" t="e">
        <f>N30/('PL by Month'!N9+'PL by Month'!O9)</f>
        <v>#DIV/0!</v>
      </c>
      <c r="O56" s="4" t="e">
        <f>O30/('PL by Month'!O9+'PL by Month'!P9)</f>
        <v>#DIV/0!</v>
      </c>
      <c r="P56" s="4" t="e">
        <f>P30/('PL by Month'!P9+'PL by Month'!Q9)</f>
        <v>#DIV/0!</v>
      </c>
      <c r="Q56" s="4" t="e">
        <f>Q30/('PL by Month'!Q9+'PL by Month'!R9)</f>
        <v>#DIV/0!</v>
      </c>
      <c r="R56" s="4" t="e">
        <f>R30/('PL by Month'!R9+'PL by Month'!S9)</f>
        <v>#DIV/0!</v>
      </c>
      <c r="S56" s="4" t="e">
        <f>S30/('PL by Month'!S9+'PL by Month'!T9)</f>
        <v>#DIV/0!</v>
      </c>
      <c r="T56" s="4" t="e">
        <f>T30/('PL by Month'!T9+'PL by Month'!U9)</f>
        <v>#DIV/0!</v>
      </c>
      <c r="U56" s="4" t="e">
        <f>U30/('PL by Month'!U9+'PL by Month'!V9)</f>
        <v>#DIV/0!</v>
      </c>
      <c r="V56" s="4" t="e">
        <f>V30/('PL by Month'!V9+'PL by Month'!W9)</f>
        <v>#DIV/0!</v>
      </c>
      <c r="W56" s="4" t="e">
        <f>W30/('PL by Month'!W9+'PL by Month'!X9)</f>
        <v>#DIV/0!</v>
      </c>
      <c r="X56" s="4" t="e">
        <f>X30/('PL by Month'!X9+'PL by Month'!Y9)</f>
        <v>#DIV/0!</v>
      </c>
      <c r="Y56" s="4" t="e">
        <f>Y30/('PL by Month'!Y9+'PL by Month'!Z9)</f>
        <v>#DIV/0!</v>
      </c>
      <c r="Z56" s="4" t="e">
        <f>Z30/('PL by Month'!Z9+'PL by Month'!AA9)</f>
        <v>#DIV/0!</v>
      </c>
      <c r="AA56" s="4" t="e">
        <f>AA30/('PL by Month'!AA9+'PL by Month'!AB9)</f>
        <v>#DIV/0!</v>
      </c>
      <c r="AB56" s="4" t="e">
        <f>AB30/('PL by Month'!AB9+'PL by Month'!AC9)</f>
        <v>#DIV/0!</v>
      </c>
      <c r="AC56" s="4" t="e">
        <f>AC30/('PL by Month'!AC9+'PL by Month'!AD9)</f>
        <v>#DIV/0!</v>
      </c>
      <c r="AD56" s="4" t="e">
        <f>AD30/('PL by Month'!AD9+'PL by Month'!AE9)</f>
        <v>#DIV/0!</v>
      </c>
      <c r="AE56" s="4" t="e">
        <f>AE30/('PL by Month'!AE9+'PL by Month'!AF9)</f>
        <v>#DIV/0!</v>
      </c>
      <c r="AF56" s="4" t="e">
        <f>AF30/('PL by Month'!AF9+'PL by Month'!AG9)</f>
        <v>#DIV/0!</v>
      </c>
      <c r="AG56" s="4" t="e">
        <f>AG30/('PL by Month'!AG9+'PL by Month'!AH9)</f>
        <v>#DIV/0!</v>
      </c>
      <c r="AH56" s="4" t="e">
        <f>AH30/('PL by Month'!AH9+'PL by Month'!AI9)</f>
        <v>#DIV/0!</v>
      </c>
      <c r="AI56" s="4" t="e">
        <f>AI30/('PL by Month'!AI9+'PL by Month'!AJ9)</f>
        <v>#DIV/0!</v>
      </c>
      <c r="AJ56" s="4" t="e">
        <f>AJ30/('PL by Month'!AJ9+'PL by Month'!AK9)</f>
        <v>#DIV/0!</v>
      </c>
      <c r="AK56" s="4" t="e">
        <f>AK30/('PL by Month'!AK9+'PL by Month'!AL9)</f>
        <v>#DIV/0!</v>
      </c>
      <c r="AL56" s="4" t="e">
        <f>AL30/('PL by Month'!AL9+'PL by Month'!AM9)</f>
        <v>#DIV/0!</v>
      </c>
      <c r="AM56" s="4" t="e">
        <f>AM30/('PL by Month'!AM9+'PL by Month'!AN9)</f>
        <v>#DIV/0!</v>
      </c>
      <c r="AN56" s="4" t="e">
        <f>AN30/('PL by Month'!AN9+'PL by Month'!AO9)</f>
        <v>#DIV/0!</v>
      </c>
      <c r="AO56" s="4" t="e">
        <f>AO30/('PL by Month'!AO9+'PL by Month'!AP9)</f>
        <v>#DIV/0!</v>
      </c>
      <c r="AP56" s="4" t="e">
        <f>AP30/('PL by Month'!AP9+'PL by Month'!AQ9)</f>
        <v>#DIV/0!</v>
      </c>
      <c r="AQ56" s="4" t="e">
        <f>AQ30/('PL by Month'!AQ9+'PL by Month'!AR9)</f>
        <v>#DIV/0!</v>
      </c>
      <c r="AR56" s="4" t="e">
        <f>AR30/('PL by Month'!AR9+'PL by Month'!AS9)</f>
        <v>#DIV/0!</v>
      </c>
      <c r="AS56" s="4" t="e">
        <f>AS30/('PL by Month'!AS9+'PL by Month'!AT9)</f>
        <v>#DIV/0!</v>
      </c>
      <c r="AT56" s="4" t="e">
        <f>AT30/('PL by Month'!AT9+'PL by Month'!AU9)</f>
        <v>#DIV/0!</v>
      </c>
      <c r="AU56" s="4" t="e">
        <f>AU30/('PL by Month'!AU9+'PL by Month'!AV9)</f>
        <v>#DIV/0!</v>
      </c>
      <c r="AV56" s="4" t="e">
        <f>AV30/('PL by Month'!AV9+'PL by Month'!AW9)</f>
        <v>#DIV/0!</v>
      </c>
      <c r="AW56" s="4" t="e">
        <f>AW30/('PL by Month'!AW9+'PL by Month'!AX9)</f>
        <v>#DIV/0!</v>
      </c>
      <c r="AX56" s="95">
        <v>1</v>
      </c>
      <c r="AY56" s="95">
        <v>1</v>
      </c>
      <c r="AZ56" s="95">
        <v>1</v>
      </c>
      <c r="BA56" s="95">
        <v>1</v>
      </c>
      <c r="BB56" s="95">
        <v>1</v>
      </c>
      <c r="BC56" s="95">
        <v>1</v>
      </c>
      <c r="BD56" s="95">
        <v>1</v>
      </c>
      <c r="BE56" s="95">
        <v>1</v>
      </c>
      <c r="BF56" s="95">
        <v>1</v>
      </c>
      <c r="BG56" s="95">
        <v>1</v>
      </c>
      <c r="BH56" s="95">
        <v>1</v>
      </c>
      <c r="BI56" s="95">
        <v>0.05</v>
      </c>
    </row>
    <row r="58" spans="1:61" ht="12.75">
      <c r="A58" s="14" t="s">
        <v>63</v>
      </c>
      <c r="B58" s="5">
        <f aca="true" t="shared" si="22" ref="B58:AG58">B8-B33</f>
        <v>0</v>
      </c>
      <c r="C58" s="5">
        <f t="shared" si="22"/>
        <v>0</v>
      </c>
      <c r="D58" s="5">
        <f t="shared" si="22"/>
        <v>0</v>
      </c>
      <c r="E58" s="5">
        <f t="shared" si="22"/>
        <v>0</v>
      </c>
      <c r="F58" s="5">
        <f t="shared" si="22"/>
        <v>0</v>
      </c>
      <c r="G58" s="5">
        <f t="shared" si="22"/>
        <v>0</v>
      </c>
      <c r="H58" s="5">
        <f t="shared" si="22"/>
        <v>0</v>
      </c>
      <c r="I58" s="5">
        <f t="shared" si="22"/>
        <v>0</v>
      </c>
      <c r="J58" s="5">
        <f t="shared" si="22"/>
        <v>0</v>
      </c>
      <c r="K58" s="5">
        <f t="shared" si="22"/>
        <v>0</v>
      </c>
      <c r="L58" s="5">
        <f t="shared" si="22"/>
        <v>0</v>
      </c>
      <c r="M58" s="5">
        <f t="shared" si="22"/>
        <v>0</v>
      </c>
      <c r="N58" s="5">
        <f t="shared" si="22"/>
        <v>0</v>
      </c>
      <c r="O58" s="5">
        <f t="shared" si="22"/>
        <v>0</v>
      </c>
      <c r="P58" s="5">
        <f t="shared" si="22"/>
        <v>0</v>
      </c>
      <c r="Q58" s="5">
        <f t="shared" si="22"/>
        <v>0</v>
      </c>
      <c r="R58" s="5">
        <f t="shared" si="22"/>
        <v>0</v>
      </c>
      <c r="S58" s="5">
        <f t="shared" si="22"/>
        <v>0</v>
      </c>
      <c r="T58" s="5">
        <f t="shared" si="22"/>
        <v>0</v>
      </c>
      <c r="U58" s="5">
        <f t="shared" si="22"/>
        <v>0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26">
        <f t="shared" si="22"/>
        <v>0</v>
      </c>
      <c r="AC58" s="5">
        <f t="shared" si="22"/>
        <v>0</v>
      </c>
      <c r="AD58" s="5">
        <f t="shared" si="22"/>
        <v>0</v>
      </c>
      <c r="AE58" s="5">
        <f t="shared" si="22"/>
        <v>0</v>
      </c>
      <c r="AF58" s="5">
        <f t="shared" si="22"/>
        <v>0</v>
      </c>
      <c r="AG58" s="5">
        <f t="shared" si="22"/>
        <v>0</v>
      </c>
      <c r="AH58" s="5">
        <f aca="true" t="shared" si="23" ref="AH58:BI58">AH8-AH33</f>
        <v>0</v>
      </c>
      <c r="AI58" s="5">
        <f t="shared" si="23"/>
        <v>0</v>
      </c>
      <c r="AJ58" s="5">
        <f t="shared" si="23"/>
        <v>0</v>
      </c>
      <c r="AK58" s="5">
        <f t="shared" si="23"/>
        <v>0</v>
      </c>
      <c r="AL58" s="5">
        <f t="shared" si="23"/>
        <v>0</v>
      </c>
      <c r="AM58" s="5">
        <f t="shared" si="23"/>
        <v>0</v>
      </c>
      <c r="AN58" s="5">
        <f t="shared" si="23"/>
        <v>0</v>
      </c>
      <c r="AO58" s="5">
        <f t="shared" si="23"/>
        <v>0</v>
      </c>
      <c r="AP58" s="5">
        <f t="shared" si="23"/>
        <v>0</v>
      </c>
      <c r="AQ58" s="5">
        <f t="shared" si="23"/>
        <v>0</v>
      </c>
      <c r="AR58" s="5">
        <f t="shared" si="23"/>
        <v>0</v>
      </c>
      <c r="AS58" s="5">
        <f t="shared" si="23"/>
        <v>0</v>
      </c>
      <c r="AT58" s="5">
        <f t="shared" si="23"/>
        <v>0</v>
      </c>
      <c r="AU58" s="5">
        <f t="shared" si="23"/>
        <v>0</v>
      </c>
      <c r="AV58" s="5">
        <f t="shared" si="23"/>
        <v>0</v>
      </c>
      <c r="AW58" s="5">
        <f t="shared" si="23"/>
        <v>0</v>
      </c>
      <c r="AX58" s="5">
        <f t="shared" si="23"/>
        <v>-10000</v>
      </c>
      <c r="AY58" s="5">
        <f t="shared" si="23"/>
        <v>-20000</v>
      </c>
      <c r="AZ58" s="5">
        <f t="shared" si="23"/>
        <v>-30000</v>
      </c>
      <c r="BA58" s="5">
        <f t="shared" si="23"/>
        <v>-40000</v>
      </c>
      <c r="BB58" s="5">
        <f t="shared" si="23"/>
        <v>-50000</v>
      </c>
      <c r="BC58" s="5">
        <f t="shared" si="23"/>
        <v>-60000</v>
      </c>
      <c r="BD58" s="5">
        <f t="shared" si="23"/>
        <v>-70000</v>
      </c>
      <c r="BE58" s="5">
        <f t="shared" si="23"/>
        <v>-80000</v>
      </c>
      <c r="BF58" s="5">
        <f t="shared" si="23"/>
        <v>-90000</v>
      </c>
      <c r="BG58" s="5">
        <f t="shared" si="23"/>
        <v>-100000</v>
      </c>
      <c r="BH58" s="5">
        <f t="shared" si="23"/>
        <v>-110000</v>
      </c>
      <c r="BI58" s="5">
        <f t="shared" si="23"/>
        <v>-120000</v>
      </c>
    </row>
    <row r="59" spans="1:61" ht="12.75">
      <c r="A59" s="14" t="s">
        <v>64</v>
      </c>
      <c r="B59" s="5">
        <f>'PL by Month'!B25+'PL by Month'!B9+'PL by Month'!B14</f>
        <v>0</v>
      </c>
      <c r="C59" s="5">
        <f>'PL by Month'!C25+'PL by Month'!C9+'PL by Month'!C14</f>
        <v>0</v>
      </c>
      <c r="D59" s="5">
        <f>'PL by Month'!D25+'PL by Month'!D9+'PL by Month'!D14</f>
        <v>0</v>
      </c>
      <c r="E59" s="5">
        <f>'PL by Month'!E25+'PL by Month'!E9+'PL by Month'!E14</f>
        <v>0</v>
      </c>
      <c r="F59" s="5">
        <f>'PL by Month'!F25+'PL by Month'!F9+'PL by Month'!F14</f>
        <v>0</v>
      </c>
      <c r="G59" s="5">
        <f>'PL by Month'!G25+'PL by Month'!G9+'PL by Month'!G14</f>
        <v>0</v>
      </c>
      <c r="H59" s="5">
        <f>'PL by Month'!H25+'PL by Month'!H9+'PL by Month'!H14</f>
        <v>0</v>
      </c>
      <c r="I59" s="5">
        <f>'PL by Month'!I25+'PL by Month'!I9+'PL by Month'!I14</f>
        <v>0</v>
      </c>
      <c r="J59" s="5">
        <f>'PL by Month'!J25+'PL by Month'!J9+'PL by Month'!J14</f>
        <v>0</v>
      </c>
      <c r="K59" s="5">
        <f>'PL by Month'!K25+'PL by Month'!K9+'PL by Month'!K14</f>
        <v>0</v>
      </c>
      <c r="L59" s="5">
        <f>'PL by Month'!L25+'PL by Month'!L9+'PL by Month'!L14</f>
        <v>0</v>
      </c>
      <c r="M59" s="5">
        <f>'PL by Month'!M25+'PL by Month'!M9+'PL by Month'!M14</f>
        <v>0</v>
      </c>
      <c r="N59" s="5">
        <f>'PL by Month'!N25+'PL by Month'!N9+'PL by Month'!N14</f>
        <v>0</v>
      </c>
      <c r="O59" s="5">
        <f>'PL by Month'!O25+'PL by Month'!O9+'PL by Month'!O14</f>
        <v>0</v>
      </c>
      <c r="P59" s="5">
        <f>'PL by Month'!P25+'PL by Month'!P9+'PL by Month'!P14</f>
        <v>0</v>
      </c>
      <c r="Q59" s="5">
        <f>'PL by Month'!Q25+'PL by Month'!Q9+'PL by Month'!Q14</f>
        <v>0</v>
      </c>
      <c r="R59" s="5">
        <f>'PL by Month'!R25+'PL by Month'!R9+'PL by Month'!R14</f>
        <v>0</v>
      </c>
      <c r="S59" s="5">
        <f>'PL by Month'!S25+'PL by Month'!S9+'PL by Month'!S14</f>
        <v>0</v>
      </c>
      <c r="T59" s="5">
        <f>'PL by Month'!T25+'PL by Month'!T9+'PL by Month'!T14</f>
        <v>0</v>
      </c>
      <c r="U59" s="5">
        <f>'PL by Month'!U25+'PL by Month'!U9+'PL by Month'!U14</f>
        <v>0</v>
      </c>
      <c r="V59" s="5">
        <f>'PL by Month'!V25+'PL by Month'!V9+'PL by Month'!V14</f>
        <v>0</v>
      </c>
      <c r="W59" s="5">
        <f>'PL by Month'!W25+'PL by Month'!W9+'PL by Month'!W14</f>
        <v>0</v>
      </c>
      <c r="X59" s="5">
        <f>'PL by Month'!X25+'PL by Month'!X9+'PL by Month'!X14</f>
        <v>0</v>
      </c>
      <c r="Y59" s="5">
        <f>'PL by Month'!Y25+'PL by Month'!Y9+'PL by Month'!Y14</f>
        <v>0</v>
      </c>
      <c r="Z59" s="5">
        <f>'PL by Month'!Z25+'PL by Month'!Z9+'PL by Month'!Z14</f>
        <v>0</v>
      </c>
      <c r="AA59" s="5">
        <f>'PL by Month'!AA25+'PL by Month'!AA9+'PL by Month'!AA14</f>
        <v>0</v>
      </c>
      <c r="AB59" s="5">
        <f>'PL by Month'!AB25+'PL by Month'!AB9+'PL by Month'!AB14</f>
        <v>0</v>
      </c>
      <c r="AC59" s="5">
        <f>'PL by Month'!AC25+'PL by Month'!AC9+'PL by Month'!AC14</f>
        <v>0</v>
      </c>
      <c r="AD59" s="5">
        <f>'PL by Month'!AD25+'PL by Month'!AD9+'PL by Month'!AD14</f>
        <v>0</v>
      </c>
      <c r="AE59" s="5">
        <f>'PL by Month'!AE25+'PL by Month'!AE9+'PL by Month'!AE14</f>
        <v>0</v>
      </c>
      <c r="AF59" s="5">
        <f>'PL by Month'!AF25+'PL by Month'!AF9+'PL by Month'!AF14</f>
        <v>0</v>
      </c>
      <c r="AG59" s="5">
        <f>'PL by Month'!AG25+'PL by Month'!AG9+'PL by Month'!AG14</f>
        <v>0</v>
      </c>
      <c r="AH59" s="5">
        <f>'PL by Month'!AH25+'PL by Month'!AH9+'PL by Month'!AH14</f>
        <v>0</v>
      </c>
      <c r="AI59" s="5">
        <f>'PL by Month'!AI25+'PL by Month'!AI9+'PL by Month'!AI14</f>
        <v>0</v>
      </c>
      <c r="AJ59" s="5">
        <f>'PL by Month'!AJ25+'PL by Month'!AJ9+'PL by Month'!AJ14</f>
        <v>0</v>
      </c>
      <c r="AK59" s="5">
        <f>'PL by Month'!AK25+'PL by Month'!AK9+'PL by Month'!AK14</f>
        <v>0</v>
      </c>
      <c r="AL59" s="5">
        <f>'PL by Month'!AL25+'PL by Month'!AL9+'PL by Month'!AL14</f>
        <v>0</v>
      </c>
      <c r="AM59" s="5">
        <f>'PL by Month'!AM25+'PL by Month'!AM9+'PL by Month'!AM14</f>
        <v>0</v>
      </c>
      <c r="AN59" s="5">
        <f>'PL by Month'!AN25+'PL by Month'!AN9+'PL by Month'!AN14</f>
        <v>0</v>
      </c>
      <c r="AO59" s="5">
        <f>'PL by Month'!AO25+'PL by Month'!AO9+'PL by Month'!AO14</f>
        <v>0</v>
      </c>
      <c r="AP59" s="5">
        <f>'PL by Month'!AP25+'PL by Month'!AP9+'PL by Month'!AP14</f>
        <v>0</v>
      </c>
      <c r="AQ59" s="5">
        <f>'PL by Month'!AQ25+'PL by Month'!AQ9+'PL by Month'!AQ14</f>
        <v>0</v>
      </c>
      <c r="AR59" s="5">
        <f>'PL by Month'!AR25+'PL by Month'!AR9+'PL by Month'!AR14</f>
        <v>0</v>
      </c>
      <c r="AS59" s="5">
        <f>'PL by Month'!AS25+'PL by Month'!AS9+'PL by Month'!AS14</f>
        <v>0</v>
      </c>
      <c r="AT59" s="5">
        <f>'PL by Month'!AT25+'PL by Month'!AT9+'PL by Month'!AT14</f>
        <v>0</v>
      </c>
      <c r="AU59" s="5">
        <f>'PL by Month'!AU25+'PL by Month'!AU9+'PL by Month'!AU14</f>
        <v>0</v>
      </c>
      <c r="AV59" s="5">
        <f>'PL by Month'!AV25+'PL by Month'!AV9+'PL by Month'!AV14</f>
        <v>0</v>
      </c>
      <c r="AW59" s="5">
        <f>'PL by Month'!AW25+'PL by Month'!AW9+'PL by Month'!AW14</f>
        <v>0</v>
      </c>
      <c r="AX59" s="5">
        <f>'PL by Month'!AX25+'PL by Month'!AX9+'PL by Month'!AX14</f>
        <v>0</v>
      </c>
      <c r="AY59" s="5">
        <f>'PL by Month'!AY25+'PL by Month'!AY9+'PL by Month'!AY14</f>
        <v>0</v>
      </c>
      <c r="AZ59" s="5">
        <f>'PL by Month'!AZ25+'PL by Month'!AZ9+'PL by Month'!AZ14</f>
        <v>0</v>
      </c>
      <c r="BA59" s="5">
        <f>'PL by Month'!BA25+'PL by Month'!BA9+'PL by Month'!BA14</f>
        <v>0</v>
      </c>
      <c r="BB59" s="5">
        <f>'PL by Month'!BB25+'PL by Month'!BB9+'PL by Month'!BB14</f>
        <v>0</v>
      </c>
      <c r="BC59" s="5">
        <f>'PL by Month'!BC25+'PL by Month'!BC9+'PL by Month'!BC14</f>
        <v>0</v>
      </c>
      <c r="BD59" s="5">
        <f>'PL by Month'!BD25+'PL by Month'!BD9+'PL by Month'!BD14</f>
        <v>0</v>
      </c>
      <c r="BE59" s="5">
        <f>'PL by Month'!BE25+'PL by Month'!BE9+'PL by Month'!BE14</f>
        <v>0</v>
      </c>
      <c r="BF59" s="5">
        <f>'PL by Month'!BF25+'PL by Month'!BF9+'PL by Month'!BF14</f>
        <v>0</v>
      </c>
      <c r="BG59" s="5">
        <f>'PL by Month'!BG25+'PL by Month'!BG9+'PL by Month'!BG14</f>
        <v>0</v>
      </c>
      <c r="BH59" s="5">
        <f>'PL by Month'!BH25+'PL by Month'!BH9+'PL by Month'!BH14</f>
        <v>0</v>
      </c>
      <c r="BI59" s="5">
        <f>'PL by Month'!BI25+'PL by Month'!BI9+'PL by Month'!BI14</f>
        <v>0</v>
      </c>
    </row>
    <row r="60" spans="1:61" ht="12.75">
      <c r="A60" s="14" t="s">
        <v>65</v>
      </c>
      <c r="B60" s="5">
        <f>B59*2</f>
        <v>0</v>
      </c>
      <c r="C60" s="5">
        <f aca="true" t="shared" si="24" ref="C60:AW60">C59*2</f>
        <v>0</v>
      </c>
      <c r="D60" s="5">
        <f t="shared" si="24"/>
        <v>0</v>
      </c>
      <c r="E60" s="5">
        <f t="shared" si="24"/>
        <v>0</v>
      </c>
      <c r="F60" s="5">
        <f t="shared" si="24"/>
        <v>0</v>
      </c>
      <c r="G60" s="5">
        <f t="shared" si="24"/>
        <v>0</v>
      </c>
      <c r="H60" s="5">
        <f t="shared" si="24"/>
        <v>0</v>
      </c>
      <c r="I60" s="5">
        <f t="shared" si="24"/>
        <v>0</v>
      </c>
      <c r="J60" s="5">
        <f t="shared" si="24"/>
        <v>0</v>
      </c>
      <c r="K60" s="5">
        <f t="shared" si="24"/>
        <v>0</v>
      </c>
      <c r="L60" s="5">
        <f t="shared" si="24"/>
        <v>0</v>
      </c>
      <c r="M60" s="5">
        <f t="shared" si="24"/>
        <v>0</v>
      </c>
      <c r="N60" s="5">
        <f t="shared" si="24"/>
        <v>0</v>
      </c>
      <c r="O60" s="5">
        <f t="shared" si="24"/>
        <v>0</v>
      </c>
      <c r="P60" s="5">
        <f t="shared" si="24"/>
        <v>0</v>
      </c>
      <c r="Q60" s="5">
        <f t="shared" si="24"/>
        <v>0</v>
      </c>
      <c r="R60" s="5">
        <f t="shared" si="24"/>
        <v>0</v>
      </c>
      <c r="S60" s="5">
        <f t="shared" si="24"/>
        <v>0</v>
      </c>
      <c r="T60" s="5">
        <f t="shared" si="24"/>
        <v>0</v>
      </c>
      <c r="U60" s="5">
        <f t="shared" si="24"/>
        <v>0</v>
      </c>
      <c r="V60" s="5">
        <f t="shared" si="24"/>
        <v>0</v>
      </c>
      <c r="W60" s="5">
        <f t="shared" si="24"/>
        <v>0</v>
      </c>
      <c r="X60" s="5">
        <f t="shared" si="24"/>
        <v>0</v>
      </c>
      <c r="Y60" s="5">
        <f t="shared" si="24"/>
        <v>0</v>
      </c>
      <c r="Z60" s="5">
        <f t="shared" si="24"/>
        <v>0</v>
      </c>
      <c r="AA60" s="5">
        <f t="shared" si="24"/>
        <v>0</v>
      </c>
      <c r="AB60" s="26">
        <f t="shared" si="24"/>
        <v>0</v>
      </c>
      <c r="AC60" s="5">
        <f t="shared" si="24"/>
        <v>0</v>
      </c>
      <c r="AD60" s="5">
        <f t="shared" si="24"/>
        <v>0</v>
      </c>
      <c r="AE60" s="5">
        <f t="shared" si="24"/>
        <v>0</v>
      </c>
      <c r="AF60" s="5">
        <f t="shared" si="24"/>
        <v>0</v>
      </c>
      <c r="AG60" s="5">
        <f t="shared" si="24"/>
        <v>0</v>
      </c>
      <c r="AH60" s="5">
        <f t="shared" si="24"/>
        <v>0</v>
      </c>
      <c r="AI60" s="5">
        <f t="shared" si="24"/>
        <v>0</v>
      </c>
      <c r="AJ60" s="5">
        <f t="shared" si="24"/>
        <v>0</v>
      </c>
      <c r="AK60" s="5">
        <f t="shared" si="24"/>
        <v>0</v>
      </c>
      <c r="AL60" s="5">
        <f t="shared" si="24"/>
        <v>0</v>
      </c>
      <c r="AM60" s="5">
        <f t="shared" si="24"/>
        <v>0</v>
      </c>
      <c r="AN60" s="5">
        <f t="shared" si="24"/>
        <v>0</v>
      </c>
      <c r="AO60" s="5">
        <f t="shared" si="24"/>
        <v>0</v>
      </c>
      <c r="AP60" s="5">
        <f t="shared" si="24"/>
        <v>0</v>
      </c>
      <c r="AQ60" s="5">
        <f t="shared" si="24"/>
        <v>0</v>
      </c>
      <c r="AR60" s="5">
        <f t="shared" si="24"/>
        <v>0</v>
      </c>
      <c r="AS60" s="5">
        <f t="shared" si="24"/>
        <v>0</v>
      </c>
      <c r="AT60" s="5">
        <f t="shared" si="24"/>
        <v>0</v>
      </c>
      <c r="AU60" s="5">
        <f t="shared" si="24"/>
        <v>0</v>
      </c>
      <c r="AV60" s="5">
        <f t="shared" si="24"/>
        <v>0</v>
      </c>
      <c r="AW60" s="5">
        <f t="shared" si="24"/>
        <v>0</v>
      </c>
      <c r="AX60" s="5">
        <f>AX59*2</f>
        <v>0</v>
      </c>
      <c r="AY60" s="5">
        <f>AY59*2</f>
        <v>0</v>
      </c>
      <c r="AZ60" s="5">
        <f aca="true" t="shared" si="25" ref="AZ60:BI60">AZ59*2</f>
        <v>0</v>
      </c>
      <c r="BA60" s="5">
        <f t="shared" si="25"/>
        <v>0</v>
      </c>
      <c r="BB60" s="5">
        <f t="shared" si="25"/>
        <v>0</v>
      </c>
      <c r="BC60" s="5">
        <f t="shared" si="25"/>
        <v>0</v>
      </c>
      <c r="BD60" s="5">
        <f t="shared" si="25"/>
        <v>0</v>
      </c>
      <c r="BE60" s="5">
        <f t="shared" si="25"/>
        <v>0</v>
      </c>
      <c r="BF60" s="5">
        <f t="shared" si="25"/>
        <v>0</v>
      </c>
      <c r="BG60" s="5">
        <f t="shared" si="25"/>
        <v>0</v>
      </c>
      <c r="BH60" s="5">
        <f t="shared" si="25"/>
        <v>0</v>
      </c>
      <c r="BI60" s="5">
        <f t="shared" si="25"/>
        <v>0</v>
      </c>
    </row>
    <row r="61" ht="12.75">
      <c r="AQ61" s="5">
        <f>AQ60/0.65</f>
        <v>0</v>
      </c>
    </row>
    <row r="64" spans="44:45" ht="12.75">
      <c r="AR64" s="30" t="s">
        <v>188</v>
      </c>
      <c r="AS64" s="5">
        <f>+AK9</f>
        <v>0</v>
      </c>
    </row>
    <row r="65" spans="44:45" ht="12.75">
      <c r="AR65" s="30" t="s">
        <v>189</v>
      </c>
      <c r="AS65" s="5">
        <f>-AS9</f>
        <v>0</v>
      </c>
    </row>
    <row r="66" spans="44:45" ht="12.75">
      <c r="AR66" s="30" t="s">
        <v>190</v>
      </c>
      <c r="AS66" s="5">
        <f>-AI30</f>
        <v>0</v>
      </c>
    </row>
    <row r="67" spans="44:45" ht="12.75">
      <c r="AR67" s="30" t="s">
        <v>191</v>
      </c>
      <c r="AS67" s="5">
        <f>+AS30</f>
        <v>0</v>
      </c>
    </row>
    <row r="68" spans="44:45" ht="12.75">
      <c r="AR68" s="30" t="s">
        <v>192</v>
      </c>
      <c r="AS68" s="9">
        <f>+AS48</f>
        <v>0</v>
      </c>
    </row>
    <row r="69" spans="44:46" ht="12.75">
      <c r="AR69" s="30" t="s">
        <v>193</v>
      </c>
      <c r="AS69" s="5">
        <f>+SUM(AS64:AS68)</f>
        <v>0</v>
      </c>
      <c r="AT69" s="5">
        <f>+AS69*0.3</f>
        <v>0</v>
      </c>
    </row>
    <row r="70" spans="44:46" ht="12.75">
      <c r="AR70" s="30" t="s">
        <v>194</v>
      </c>
      <c r="AS70" s="9">
        <v>0.35</v>
      </c>
      <c r="AT70" s="5">
        <f>0.05*AS69</f>
        <v>0</v>
      </c>
    </row>
    <row r="71" spans="44:45" ht="12.75">
      <c r="AR71" s="30" t="s">
        <v>195</v>
      </c>
      <c r="AS71" s="5">
        <f>+AS69*AS70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1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11.421875" defaultRowHeight="12.75"/>
  <cols>
    <col min="1" max="1" width="45.00390625" style="5" bestFit="1" customWidth="1"/>
    <col min="2" max="3" width="11.8515625" style="5" bestFit="1" customWidth="1"/>
    <col min="4" max="6" width="12.421875" style="5" bestFit="1" customWidth="1"/>
    <col min="7" max="7" width="12.8515625" style="5" bestFit="1" customWidth="1"/>
    <col min="8" max="8" width="12.421875" style="5" bestFit="1" customWidth="1"/>
    <col min="9" max="12" width="12.8515625" style="5" bestFit="1" customWidth="1"/>
    <col min="13" max="13" width="13.140625" style="5" bestFit="1" customWidth="1"/>
    <col min="14" max="14" width="12.140625" style="5" bestFit="1" customWidth="1"/>
    <col min="15" max="15" width="11.8515625" style="5" bestFit="1" customWidth="1"/>
    <col min="16" max="17" width="12.140625" style="5" bestFit="1" customWidth="1"/>
    <col min="18" max="18" width="12.421875" style="5" bestFit="1" customWidth="1"/>
    <col min="19" max="19" width="12.140625" style="5" bestFit="1" customWidth="1"/>
    <col min="20" max="22" width="12.8515625" style="5" bestFit="1" customWidth="1"/>
    <col min="23" max="24" width="13.421875" style="5" bestFit="1" customWidth="1"/>
    <col min="25" max="25" width="13.140625" style="5" bestFit="1" customWidth="1"/>
    <col min="26" max="27" width="12.140625" style="5" bestFit="1" customWidth="1"/>
    <col min="28" max="28" width="12.8515625" style="26" bestFit="1" customWidth="1"/>
    <col min="29" max="29" width="12.28125" style="5" bestFit="1" customWidth="1"/>
    <col min="30" max="30" width="12.421875" style="5" bestFit="1" customWidth="1"/>
    <col min="31" max="34" width="12.8515625" style="5" bestFit="1" customWidth="1"/>
    <col min="35" max="35" width="13.421875" style="5" bestFit="1" customWidth="1"/>
    <col min="36" max="36" width="13.140625" style="5" bestFit="1" customWidth="1"/>
    <col min="37" max="37" width="13.421875" style="5" bestFit="1" customWidth="1"/>
    <col min="38" max="41" width="12.140625" style="5" bestFit="1" customWidth="1"/>
    <col min="42" max="42" width="11.8515625" style="5" bestFit="1" customWidth="1"/>
    <col min="43" max="45" width="12.8515625" style="5" bestFit="1" customWidth="1"/>
    <col min="46" max="47" width="13.140625" style="5" bestFit="1" customWidth="1"/>
    <col min="48" max="49" width="13.421875" style="5" bestFit="1" customWidth="1"/>
    <col min="50" max="50" width="12.8515625" style="5" bestFit="1" customWidth="1"/>
    <col min="51" max="52" width="11.8515625" style="5" bestFit="1" customWidth="1"/>
    <col min="53" max="57" width="13.421875" style="5" bestFit="1" customWidth="1"/>
    <col min="58" max="61" width="14.421875" style="5" bestFit="1" customWidth="1"/>
    <col min="62" max="16384" width="11.421875" style="5" customWidth="1"/>
  </cols>
  <sheetData>
    <row r="1" ht="12.75">
      <c r="A1" s="71" t="str">
        <f>Dashboard!A2</f>
        <v>ABC Company</v>
      </c>
    </row>
    <row r="2" spans="1:28" ht="12.75">
      <c r="A2" s="5" t="s">
        <v>112</v>
      </c>
      <c r="AB2" s="5"/>
    </row>
    <row r="3" spans="1:61" ht="12.75">
      <c r="A3" s="5" t="s">
        <v>113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88">
        <v>0.1</v>
      </c>
      <c r="AY3" s="36">
        <f aca="true" t="shared" si="0" ref="AY3:BI3">AX3</f>
        <v>0.1</v>
      </c>
      <c r="AZ3" s="36">
        <f t="shared" si="0"/>
        <v>0.1</v>
      </c>
      <c r="BA3" s="36">
        <f t="shared" si="0"/>
        <v>0.1</v>
      </c>
      <c r="BB3" s="36">
        <f t="shared" si="0"/>
        <v>0.1</v>
      </c>
      <c r="BC3" s="36">
        <f t="shared" si="0"/>
        <v>0.1</v>
      </c>
      <c r="BD3" s="36">
        <f t="shared" si="0"/>
        <v>0.1</v>
      </c>
      <c r="BE3" s="36">
        <f t="shared" si="0"/>
        <v>0.1</v>
      </c>
      <c r="BF3" s="36">
        <f t="shared" si="0"/>
        <v>0.1</v>
      </c>
      <c r="BG3" s="36">
        <f t="shared" si="0"/>
        <v>0.1</v>
      </c>
      <c r="BH3" s="36">
        <f t="shared" si="0"/>
        <v>0.1</v>
      </c>
      <c r="BI3" s="36">
        <f t="shared" si="0"/>
        <v>0.1</v>
      </c>
    </row>
    <row r="4" spans="1:61" ht="12.75">
      <c r="A4" s="30" t="s">
        <v>196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6" t="s">
        <v>45</v>
      </c>
      <c r="AY4" s="6" t="s">
        <v>45</v>
      </c>
      <c r="AZ4" s="6" t="s">
        <v>45</v>
      </c>
      <c r="BA4" s="6" t="s">
        <v>45</v>
      </c>
      <c r="BB4" s="6" t="s">
        <v>45</v>
      </c>
      <c r="BC4" s="6" t="s">
        <v>45</v>
      </c>
      <c r="BD4" s="6" t="s">
        <v>45</v>
      </c>
      <c r="BE4" s="6" t="s">
        <v>45</v>
      </c>
      <c r="BF4" s="6" t="s">
        <v>45</v>
      </c>
      <c r="BG4" s="6" t="s">
        <v>45</v>
      </c>
      <c r="BH4" s="6" t="s">
        <v>45</v>
      </c>
      <c r="BI4" s="6" t="s">
        <v>45</v>
      </c>
    </row>
    <row r="5" spans="2:61" ht="12.75"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  <c r="AA5" s="6" t="s">
        <v>34</v>
      </c>
      <c r="AB5" s="6" t="s">
        <v>35</v>
      </c>
      <c r="AC5" s="6" t="s">
        <v>36</v>
      </c>
      <c r="AD5" s="6" t="s">
        <v>37</v>
      </c>
      <c r="AE5" s="6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6" t="s">
        <v>101</v>
      </c>
      <c r="AM5" s="6" t="s">
        <v>102</v>
      </c>
      <c r="AN5" s="6" t="s">
        <v>103</v>
      </c>
      <c r="AO5" s="6" t="s">
        <v>105</v>
      </c>
      <c r="AP5" s="6" t="s">
        <v>104</v>
      </c>
      <c r="AQ5" s="6" t="s">
        <v>106</v>
      </c>
      <c r="AR5" s="6" t="s">
        <v>114</v>
      </c>
      <c r="AS5" s="6" t="s">
        <v>115</v>
      </c>
      <c r="AT5" s="6" t="s">
        <v>116</v>
      </c>
      <c r="AU5" s="6" t="s">
        <v>117</v>
      </c>
      <c r="AV5" s="6" t="s">
        <v>118</v>
      </c>
      <c r="AW5" s="6" t="s">
        <v>119</v>
      </c>
      <c r="AX5" s="6" t="s">
        <v>164</v>
      </c>
      <c r="AY5" s="6" t="s">
        <v>165</v>
      </c>
      <c r="AZ5" s="6" t="s">
        <v>166</v>
      </c>
      <c r="BA5" s="6" t="s">
        <v>167</v>
      </c>
      <c r="BB5" s="6" t="s">
        <v>168</v>
      </c>
      <c r="BC5" s="6" t="s">
        <v>169</v>
      </c>
      <c r="BD5" s="6" t="s">
        <v>170</v>
      </c>
      <c r="BE5" s="6" t="s">
        <v>171</v>
      </c>
      <c r="BF5" s="6" t="s">
        <v>172</v>
      </c>
      <c r="BG5" s="6" t="s">
        <v>173</v>
      </c>
      <c r="BH5" s="6" t="s">
        <v>174</v>
      </c>
      <c r="BI5" s="6" t="s">
        <v>175</v>
      </c>
    </row>
    <row r="6" ht="12.75">
      <c r="A6" s="7"/>
    </row>
    <row r="7" spans="1:61" ht="12.75">
      <c r="A7" s="73" t="s">
        <v>137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26">
        <f>AL7*(1+AX3)</f>
        <v>0</v>
      </c>
      <c r="AY7" s="26">
        <f aca="true" t="shared" si="1" ref="AY7:BI7">AM7*(1+AY3)</f>
        <v>0</v>
      </c>
      <c r="AZ7" s="26">
        <f t="shared" si="1"/>
        <v>0</v>
      </c>
      <c r="BA7" s="26">
        <f t="shared" si="1"/>
        <v>0</v>
      </c>
      <c r="BB7" s="26">
        <f t="shared" si="1"/>
        <v>0</v>
      </c>
      <c r="BC7" s="26">
        <f t="shared" si="1"/>
        <v>0</v>
      </c>
      <c r="BD7" s="26">
        <f t="shared" si="1"/>
        <v>0</v>
      </c>
      <c r="BE7" s="26">
        <f t="shared" si="1"/>
        <v>0</v>
      </c>
      <c r="BF7" s="26">
        <f t="shared" si="1"/>
        <v>0</v>
      </c>
      <c r="BG7" s="26">
        <f t="shared" si="1"/>
        <v>0</v>
      </c>
      <c r="BH7" s="26">
        <f t="shared" si="1"/>
        <v>0</v>
      </c>
      <c r="BI7" s="26">
        <f t="shared" si="1"/>
        <v>0</v>
      </c>
    </row>
    <row r="8" spans="1:28" ht="12.75">
      <c r="A8" s="10"/>
      <c r="AB8" s="5"/>
    </row>
    <row r="9" spans="1:61" ht="12.75">
      <c r="A9" s="7" t="s">
        <v>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f>AX7-AX11</f>
        <v>0</v>
      </c>
      <c r="AY9" s="9">
        <f aca="true" t="shared" si="2" ref="AY9:BI9">AY7-AY11</f>
        <v>0</v>
      </c>
      <c r="AZ9" s="9">
        <f t="shared" si="2"/>
        <v>0</v>
      </c>
      <c r="BA9" s="9">
        <f t="shared" si="2"/>
        <v>0</v>
      </c>
      <c r="BB9" s="9">
        <f t="shared" si="2"/>
        <v>0</v>
      </c>
      <c r="BC9" s="9">
        <f t="shared" si="2"/>
        <v>0</v>
      </c>
      <c r="BD9" s="9">
        <f t="shared" si="2"/>
        <v>0</v>
      </c>
      <c r="BE9" s="9">
        <f t="shared" si="2"/>
        <v>0</v>
      </c>
      <c r="BF9" s="9">
        <f t="shared" si="2"/>
        <v>0</v>
      </c>
      <c r="BG9" s="9">
        <f t="shared" si="2"/>
        <v>0</v>
      </c>
      <c r="BH9" s="9">
        <f t="shared" si="2"/>
        <v>0</v>
      </c>
      <c r="BI9" s="9">
        <f t="shared" si="2"/>
        <v>0</v>
      </c>
    </row>
    <row r="10" spans="1:28" ht="12.75">
      <c r="A10" s="10"/>
      <c r="AB10" s="5"/>
    </row>
    <row r="11" spans="1:61" ht="12.75">
      <c r="A11" s="72" t="s">
        <v>200</v>
      </c>
      <c r="B11" s="5">
        <f>B7-B9</f>
        <v>0</v>
      </c>
      <c r="C11" s="5">
        <f aca="true" t="shared" si="3" ref="C11:AW11">C7-C9</f>
        <v>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  <c r="W11" s="5">
        <f t="shared" si="3"/>
        <v>0</v>
      </c>
      <c r="X11" s="5">
        <f t="shared" si="3"/>
        <v>0</v>
      </c>
      <c r="Y11" s="5">
        <f t="shared" si="3"/>
        <v>0</v>
      </c>
      <c r="Z11" s="5">
        <f t="shared" si="3"/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t="shared" si="3"/>
        <v>0</v>
      </c>
      <c r="AN11" s="5">
        <f t="shared" si="3"/>
        <v>0</v>
      </c>
      <c r="AO11" s="5">
        <f t="shared" si="3"/>
        <v>0</v>
      </c>
      <c r="AP11" s="5">
        <f t="shared" si="3"/>
        <v>0</v>
      </c>
      <c r="AQ11" s="5">
        <f t="shared" si="3"/>
        <v>0</v>
      </c>
      <c r="AR11" s="5">
        <f t="shared" si="3"/>
        <v>0</v>
      </c>
      <c r="AS11" s="5">
        <f t="shared" si="3"/>
        <v>0</v>
      </c>
      <c r="AT11" s="5">
        <f t="shared" si="3"/>
        <v>0</v>
      </c>
      <c r="AU11" s="5">
        <f t="shared" si="3"/>
        <v>0</v>
      </c>
      <c r="AV11" s="5">
        <f t="shared" si="3"/>
        <v>0</v>
      </c>
      <c r="AW11" s="5">
        <f t="shared" si="3"/>
        <v>0</v>
      </c>
      <c r="AX11" s="5">
        <f>AX7*AX12</f>
        <v>0</v>
      </c>
      <c r="AY11" s="5">
        <f aca="true" t="shared" si="4" ref="AY11:BI11">AY7*AY12</f>
        <v>0</v>
      </c>
      <c r="AZ11" s="5">
        <f t="shared" si="4"/>
        <v>0</v>
      </c>
      <c r="BA11" s="5">
        <f t="shared" si="4"/>
        <v>0</v>
      </c>
      <c r="BB11" s="5">
        <f t="shared" si="4"/>
        <v>0</v>
      </c>
      <c r="BC11" s="5">
        <f t="shared" si="4"/>
        <v>0</v>
      </c>
      <c r="BD11" s="5">
        <f t="shared" si="4"/>
        <v>0</v>
      </c>
      <c r="BE11" s="5">
        <f t="shared" si="4"/>
        <v>0</v>
      </c>
      <c r="BF11" s="5">
        <f t="shared" si="4"/>
        <v>0</v>
      </c>
      <c r="BG11" s="5">
        <f t="shared" si="4"/>
        <v>0</v>
      </c>
      <c r="BH11" s="5">
        <f t="shared" si="4"/>
        <v>0</v>
      </c>
      <c r="BI11" s="5">
        <f t="shared" si="4"/>
        <v>0</v>
      </c>
    </row>
    <row r="12" spans="1:61" s="76" customFormat="1" ht="12.75">
      <c r="A12" s="80" t="s">
        <v>202</v>
      </c>
      <c r="B12" s="75" t="e">
        <f>B11/B7</f>
        <v>#DIV/0!</v>
      </c>
      <c r="C12" s="75" t="e">
        <f aca="true" t="shared" si="5" ref="C12:AW12">C11/C7</f>
        <v>#DIV/0!</v>
      </c>
      <c r="D12" s="75" t="e">
        <f t="shared" si="5"/>
        <v>#DIV/0!</v>
      </c>
      <c r="E12" s="75" t="e">
        <f t="shared" si="5"/>
        <v>#DIV/0!</v>
      </c>
      <c r="F12" s="75" t="e">
        <f t="shared" si="5"/>
        <v>#DIV/0!</v>
      </c>
      <c r="G12" s="75" t="e">
        <f t="shared" si="5"/>
        <v>#DIV/0!</v>
      </c>
      <c r="H12" s="75" t="e">
        <f t="shared" si="5"/>
        <v>#DIV/0!</v>
      </c>
      <c r="I12" s="75" t="e">
        <f t="shared" si="5"/>
        <v>#DIV/0!</v>
      </c>
      <c r="J12" s="75" t="e">
        <f t="shared" si="5"/>
        <v>#DIV/0!</v>
      </c>
      <c r="K12" s="75" t="e">
        <f t="shared" si="5"/>
        <v>#DIV/0!</v>
      </c>
      <c r="L12" s="75" t="e">
        <f t="shared" si="5"/>
        <v>#DIV/0!</v>
      </c>
      <c r="M12" s="75" t="e">
        <f t="shared" si="5"/>
        <v>#DIV/0!</v>
      </c>
      <c r="N12" s="75" t="e">
        <f t="shared" si="5"/>
        <v>#DIV/0!</v>
      </c>
      <c r="O12" s="75" t="e">
        <f t="shared" si="5"/>
        <v>#DIV/0!</v>
      </c>
      <c r="P12" s="75" t="e">
        <f t="shared" si="5"/>
        <v>#DIV/0!</v>
      </c>
      <c r="Q12" s="75" t="e">
        <f t="shared" si="5"/>
        <v>#DIV/0!</v>
      </c>
      <c r="R12" s="75" t="e">
        <f t="shared" si="5"/>
        <v>#DIV/0!</v>
      </c>
      <c r="S12" s="75" t="e">
        <f t="shared" si="5"/>
        <v>#DIV/0!</v>
      </c>
      <c r="T12" s="75" t="e">
        <f t="shared" si="5"/>
        <v>#DIV/0!</v>
      </c>
      <c r="U12" s="75" t="e">
        <f t="shared" si="5"/>
        <v>#DIV/0!</v>
      </c>
      <c r="V12" s="75" t="e">
        <f t="shared" si="5"/>
        <v>#DIV/0!</v>
      </c>
      <c r="W12" s="75" t="e">
        <f t="shared" si="5"/>
        <v>#DIV/0!</v>
      </c>
      <c r="X12" s="75" t="e">
        <f t="shared" si="5"/>
        <v>#DIV/0!</v>
      </c>
      <c r="Y12" s="75" t="e">
        <f t="shared" si="5"/>
        <v>#DIV/0!</v>
      </c>
      <c r="Z12" s="75" t="e">
        <f t="shared" si="5"/>
        <v>#DIV/0!</v>
      </c>
      <c r="AA12" s="75" t="e">
        <f t="shared" si="5"/>
        <v>#DIV/0!</v>
      </c>
      <c r="AB12" s="75" t="e">
        <f t="shared" si="5"/>
        <v>#DIV/0!</v>
      </c>
      <c r="AC12" s="75" t="e">
        <f t="shared" si="5"/>
        <v>#DIV/0!</v>
      </c>
      <c r="AD12" s="75" t="e">
        <f t="shared" si="5"/>
        <v>#DIV/0!</v>
      </c>
      <c r="AE12" s="75" t="e">
        <f t="shared" si="5"/>
        <v>#DIV/0!</v>
      </c>
      <c r="AF12" s="75" t="e">
        <f t="shared" si="5"/>
        <v>#DIV/0!</v>
      </c>
      <c r="AG12" s="75" t="e">
        <f t="shared" si="5"/>
        <v>#DIV/0!</v>
      </c>
      <c r="AH12" s="75" t="e">
        <f t="shared" si="5"/>
        <v>#DIV/0!</v>
      </c>
      <c r="AI12" s="75" t="e">
        <f t="shared" si="5"/>
        <v>#DIV/0!</v>
      </c>
      <c r="AJ12" s="75" t="e">
        <f t="shared" si="5"/>
        <v>#DIV/0!</v>
      </c>
      <c r="AK12" s="75" t="e">
        <f t="shared" si="5"/>
        <v>#DIV/0!</v>
      </c>
      <c r="AL12" s="75" t="e">
        <f t="shared" si="5"/>
        <v>#DIV/0!</v>
      </c>
      <c r="AM12" s="75" t="e">
        <f t="shared" si="5"/>
        <v>#DIV/0!</v>
      </c>
      <c r="AN12" s="75" t="e">
        <f t="shared" si="5"/>
        <v>#DIV/0!</v>
      </c>
      <c r="AO12" s="75" t="e">
        <f t="shared" si="5"/>
        <v>#DIV/0!</v>
      </c>
      <c r="AP12" s="75" t="e">
        <f t="shared" si="5"/>
        <v>#DIV/0!</v>
      </c>
      <c r="AQ12" s="75" t="e">
        <f t="shared" si="5"/>
        <v>#DIV/0!</v>
      </c>
      <c r="AR12" s="75" t="e">
        <f t="shared" si="5"/>
        <v>#DIV/0!</v>
      </c>
      <c r="AS12" s="75" t="e">
        <f t="shared" si="5"/>
        <v>#DIV/0!</v>
      </c>
      <c r="AT12" s="75" t="e">
        <f t="shared" si="5"/>
        <v>#DIV/0!</v>
      </c>
      <c r="AU12" s="75" t="e">
        <f t="shared" si="5"/>
        <v>#DIV/0!</v>
      </c>
      <c r="AV12" s="75" t="e">
        <f t="shared" si="5"/>
        <v>#DIV/0!</v>
      </c>
      <c r="AW12" s="75" t="e">
        <f t="shared" si="5"/>
        <v>#DIV/0!</v>
      </c>
      <c r="AX12" s="87">
        <v>0.69</v>
      </c>
      <c r="AY12" s="87">
        <v>0.69</v>
      </c>
      <c r="AZ12" s="87">
        <v>0.69</v>
      </c>
      <c r="BA12" s="87">
        <v>0.69</v>
      </c>
      <c r="BB12" s="87">
        <v>0.69</v>
      </c>
      <c r="BC12" s="87">
        <v>0.69</v>
      </c>
      <c r="BD12" s="87">
        <v>0.69</v>
      </c>
      <c r="BE12" s="87">
        <v>0.69</v>
      </c>
      <c r="BF12" s="87">
        <v>0.69</v>
      </c>
      <c r="BG12" s="87">
        <v>0.69</v>
      </c>
      <c r="BH12" s="87">
        <v>0.69</v>
      </c>
      <c r="BI12" s="87">
        <v>0.69</v>
      </c>
    </row>
    <row r="13" spans="1:28" ht="12.75">
      <c r="A13" s="10"/>
      <c r="AB13" s="5"/>
    </row>
    <row r="14" spans="1:61" ht="12.75">
      <c r="A14" s="73" t="s">
        <v>156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27">
        <f>AX11/AX15</f>
        <v>0</v>
      </c>
      <c r="AY14" s="27">
        <f aca="true" t="shared" si="6" ref="AY14:BI14">AY11/AY15</f>
        <v>0</v>
      </c>
      <c r="AZ14" s="27">
        <f t="shared" si="6"/>
        <v>0</v>
      </c>
      <c r="BA14" s="27">
        <f t="shared" si="6"/>
        <v>0</v>
      </c>
      <c r="BB14" s="27">
        <f t="shared" si="6"/>
        <v>0</v>
      </c>
      <c r="BC14" s="27">
        <f t="shared" si="6"/>
        <v>0</v>
      </c>
      <c r="BD14" s="27">
        <f t="shared" si="6"/>
        <v>0</v>
      </c>
      <c r="BE14" s="27">
        <f t="shared" si="6"/>
        <v>0</v>
      </c>
      <c r="BF14" s="27">
        <f t="shared" si="6"/>
        <v>0</v>
      </c>
      <c r="BG14" s="27">
        <f t="shared" si="6"/>
        <v>0</v>
      </c>
      <c r="BH14" s="27">
        <f t="shared" si="6"/>
        <v>0</v>
      </c>
      <c r="BI14" s="27">
        <f t="shared" si="6"/>
        <v>0</v>
      </c>
    </row>
    <row r="15" spans="1:61" s="76" customFormat="1" ht="12.75">
      <c r="A15" s="78" t="s">
        <v>158</v>
      </c>
      <c r="B15" s="79" t="e">
        <f>B11/B14</f>
        <v>#DIV/0!</v>
      </c>
      <c r="C15" s="79" t="e">
        <f aca="true" t="shared" si="7" ref="C15:AW15">C11/C14</f>
        <v>#DIV/0!</v>
      </c>
      <c r="D15" s="79" t="e">
        <f t="shared" si="7"/>
        <v>#DIV/0!</v>
      </c>
      <c r="E15" s="79" t="e">
        <f t="shared" si="7"/>
        <v>#DIV/0!</v>
      </c>
      <c r="F15" s="79" t="e">
        <f t="shared" si="7"/>
        <v>#DIV/0!</v>
      </c>
      <c r="G15" s="79" t="e">
        <f t="shared" si="7"/>
        <v>#DIV/0!</v>
      </c>
      <c r="H15" s="79" t="e">
        <f t="shared" si="7"/>
        <v>#DIV/0!</v>
      </c>
      <c r="I15" s="79" t="e">
        <f t="shared" si="7"/>
        <v>#DIV/0!</v>
      </c>
      <c r="J15" s="79" t="e">
        <f t="shared" si="7"/>
        <v>#DIV/0!</v>
      </c>
      <c r="K15" s="79" t="e">
        <f t="shared" si="7"/>
        <v>#DIV/0!</v>
      </c>
      <c r="L15" s="79" t="e">
        <f t="shared" si="7"/>
        <v>#DIV/0!</v>
      </c>
      <c r="M15" s="79" t="e">
        <f t="shared" si="7"/>
        <v>#DIV/0!</v>
      </c>
      <c r="N15" s="79" t="e">
        <f t="shared" si="7"/>
        <v>#DIV/0!</v>
      </c>
      <c r="O15" s="79" t="e">
        <f t="shared" si="7"/>
        <v>#DIV/0!</v>
      </c>
      <c r="P15" s="79" t="e">
        <f t="shared" si="7"/>
        <v>#DIV/0!</v>
      </c>
      <c r="Q15" s="79" t="e">
        <f t="shared" si="7"/>
        <v>#DIV/0!</v>
      </c>
      <c r="R15" s="79" t="e">
        <f t="shared" si="7"/>
        <v>#DIV/0!</v>
      </c>
      <c r="S15" s="79" t="e">
        <f t="shared" si="7"/>
        <v>#DIV/0!</v>
      </c>
      <c r="T15" s="79" t="e">
        <f t="shared" si="7"/>
        <v>#DIV/0!</v>
      </c>
      <c r="U15" s="79" t="e">
        <f t="shared" si="7"/>
        <v>#DIV/0!</v>
      </c>
      <c r="V15" s="79" t="e">
        <f t="shared" si="7"/>
        <v>#DIV/0!</v>
      </c>
      <c r="W15" s="79" t="e">
        <f t="shared" si="7"/>
        <v>#DIV/0!</v>
      </c>
      <c r="X15" s="79" t="e">
        <f t="shared" si="7"/>
        <v>#DIV/0!</v>
      </c>
      <c r="Y15" s="79" t="e">
        <f t="shared" si="7"/>
        <v>#DIV/0!</v>
      </c>
      <c r="Z15" s="79" t="e">
        <f t="shared" si="7"/>
        <v>#DIV/0!</v>
      </c>
      <c r="AA15" s="79" t="e">
        <f t="shared" si="7"/>
        <v>#DIV/0!</v>
      </c>
      <c r="AB15" s="79" t="e">
        <f t="shared" si="7"/>
        <v>#DIV/0!</v>
      </c>
      <c r="AC15" s="79" t="e">
        <f t="shared" si="7"/>
        <v>#DIV/0!</v>
      </c>
      <c r="AD15" s="79" t="e">
        <f t="shared" si="7"/>
        <v>#DIV/0!</v>
      </c>
      <c r="AE15" s="79" t="e">
        <f t="shared" si="7"/>
        <v>#DIV/0!</v>
      </c>
      <c r="AF15" s="79" t="e">
        <f t="shared" si="7"/>
        <v>#DIV/0!</v>
      </c>
      <c r="AG15" s="79" t="e">
        <f t="shared" si="7"/>
        <v>#DIV/0!</v>
      </c>
      <c r="AH15" s="79" t="e">
        <f t="shared" si="7"/>
        <v>#DIV/0!</v>
      </c>
      <c r="AI15" s="79" t="e">
        <f t="shared" si="7"/>
        <v>#DIV/0!</v>
      </c>
      <c r="AJ15" s="79" t="e">
        <f t="shared" si="7"/>
        <v>#DIV/0!</v>
      </c>
      <c r="AK15" s="79" t="e">
        <f t="shared" si="7"/>
        <v>#DIV/0!</v>
      </c>
      <c r="AL15" s="79" t="e">
        <f t="shared" si="7"/>
        <v>#DIV/0!</v>
      </c>
      <c r="AM15" s="79" t="e">
        <f t="shared" si="7"/>
        <v>#DIV/0!</v>
      </c>
      <c r="AN15" s="79" t="e">
        <f t="shared" si="7"/>
        <v>#DIV/0!</v>
      </c>
      <c r="AO15" s="79" t="e">
        <f t="shared" si="7"/>
        <v>#DIV/0!</v>
      </c>
      <c r="AP15" s="79" t="e">
        <f t="shared" si="7"/>
        <v>#DIV/0!</v>
      </c>
      <c r="AQ15" s="79" t="e">
        <f t="shared" si="7"/>
        <v>#DIV/0!</v>
      </c>
      <c r="AR15" s="79" t="e">
        <f t="shared" si="7"/>
        <v>#DIV/0!</v>
      </c>
      <c r="AS15" s="79" t="e">
        <f t="shared" si="7"/>
        <v>#DIV/0!</v>
      </c>
      <c r="AT15" s="79" t="e">
        <f t="shared" si="7"/>
        <v>#DIV/0!</v>
      </c>
      <c r="AU15" s="79" t="e">
        <f t="shared" si="7"/>
        <v>#DIV/0!</v>
      </c>
      <c r="AV15" s="79" t="e">
        <f t="shared" si="7"/>
        <v>#DIV/0!</v>
      </c>
      <c r="AW15" s="79" t="e">
        <f t="shared" si="7"/>
        <v>#DIV/0!</v>
      </c>
      <c r="AX15" s="89">
        <v>4.25</v>
      </c>
      <c r="AY15" s="89">
        <v>4.25</v>
      </c>
      <c r="AZ15" s="89">
        <v>4.25</v>
      </c>
      <c r="BA15" s="89">
        <v>4.25</v>
      </c>
      <c r="BB15" s="89">
        <v>4.25</v>
      </c>
      <c r="BC15" s="89">
        <v>4.25</v>
      </c>
      <c r="BD15" s="89">
        <v>4.25</v>
      </c>
      <c r="BE15" s="89">
        <v>4.25</v>
      </c>
      <c r="BF15" s="89">
        <v>4.25</v>
      </c>
      <c r="BG15" s="89">
        <v>4.25</v>
      </c>
      <c r="BH15" s="89">
        <v>4.25</v>
      </c>
      <c r="BI15" s="89">
        <v>4.25</v>
      </c>
    </row>
    <row r="16" spans="1:61" ht="12.75">
      <c r="A16" s="10"/>
      <c r="AB16" s="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ht="12.75">
      <c r="A17" s="10" t="s">
        <v>201</v>
      </c>
      <c r="B17" s="9">
        <f>B11-B14</f>
        <v>0</v>
      </c>
      <c r="C17" s="9">
        <f aca="true" t="shared" si="8" ref="C17:AW17">C11-C14</f>
        <v>0</v>
      </c>
      <c r="D17" s="9">
        <f t="shared" si="8"/>
        <v>0</v>
      </c>
      <c r="E17" s="9">
        <f t="shared" si="8"/>
        <v>0</v>
      </c>
      <c r="F17" s="9">
        <f t="shared" si="8"/>
        <v>0</v>
      </c>
      <c r="G17" s="9">
        <f t="shared" si="8"/>
        <v>0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0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9">
        <f t="shared" si="8"/>
        <v>0</v>
      </c>
      <c r="Q17" s="9">
        <f t="shared" si="8"/>
        <v>0</v>
      </c>
      <c r="R17" s="9">
        <f t="shared" si="8"/>
        <v>0</v>
      </c>
      <c r="S17" s="9">
        <f t="shared" si="8"/>
        <v>0</v>
      </c>
      <c r="T17" s="9">
        <f t="shared" si="8"/>
        <v>0</v>
      </c>
      <c r="U17" s="9">
        <f t="shared" si="8"/>
        <v>0</v>
      </c>
      <c r="V17" s="9">
        <f t="shared" si="8"/>
        <v>0</v>
      </c>
      <c r="W17" s="9">
        <f t="shared" si="8"/>
        <v>0</v>
      </c>
      <c r="X17" s="9">
        <f t="shared" si="8"/>
        <v>0</v>
      </c>
      <c r="Y17" s="9">
        <f t="shared" si="8"/>
        <v>0</v>
      </c>
      <c r="Z17" s="9">
        <f t="shared" si="8"/>
        <v>0</v>
      </c>
      <c r="AA17" s="9">
        <f t="shared" si="8"/>
        <v>0</v>
      </c>
      <c r="AB17" s="9">
        <f t="shared" si="8"/>
        <v>0</v>
      </c>
      <c r="AC17" s="9">
        <f t="shared" si="8"/>
        <v>0</v>
      </c>
      <c r="AD17" s="9">
        <f t="shared" si="8"/>
        <v>0</v>
      </c>
      <c r="AE17" s="9">
        <f t="shared" si="8"/>
        <v>0</v>
      </c>
      <c r="AF17" s="9">
        <f t="shared" si="8"/>
        <v>0</v>
      </c>
      <c r="AG17" s="9">
        <f t="shared" si="8"/>
        <v>0</v>
      </c>
      <c r="AH17" s="9">
        <f t="shared" si="8"/>
        <v>0</v>
      </c>
      <c r="AI17" s="9">
        <f t="shared" si="8"/>
        <v>0</v>
      </c>
      <c r="AJ17" s="9">
        <f t="shared" si="8"/>
        <v>0</v>
      </c>
      <c r="AK17" s="9">
        <f t="shared" si="8"/>
        <v>0</v>
      </c>
      <c r="AL17" s="9">
        <f t="shared" si="8"/>
        <v>0</v>
      </c>
      <c r="AM17" s="9">
        <f t="shared" si="8"/>
        <v>0</v>
      </c>
      <c r="AN17" s="9">
        <f t="shared" si="8"/>
        <v>0</v>
      </c>
      <c r="AO17" s="9">
        <f t="shared" si="8"/>
        <v>0</v>
      </c>
      <c r="AP17" s="9">
        <f t="shared" si="8"/>
        <v>0</v>
      </c>
      <c r="AQ17" s="9">
        <f t="shared" si="8"/>
        <v>0</v>
      </c>
      <c r="AR17" s="9">
        <f t="shared" si="8"/>
        <v>0</v>
      </c>
      <c r="AS17" s="9">
        <f t="shared" si="8"/>
        <v>0</v>
      </c>
      <c r="AT17" s="9">
        <f t="shared" si="8"/>
        <v>0</v>
      </c>
      <c r="AU17" s="9">
        <f t="shared" si="8"/>
        <v>0</v>
      </c>
      <c r="AV17" s="9">
        <f t="shared" si="8"/>
        <v>0</v>
      </c>
      <c r="AW17" s="9">
        <f t="shared" si="8"/>
        <v>0</v>
      </c>
      <c r="AX17" s="9">
        <f aca="true" t="shared" si="9" ref="AX17:BI17">AX11-AX14</f>
        <v>0</v>
      </c>
      <c r="AY17" s="9">
        <f t="shared" si="9"/>
        <v>0</v>
      </c>
      <c r="AZ17" s="9">
        <f t="shared" si="9"/>
        <v>0</v>
      </c>
      <c r="BA17" s="9">
        <f t="shared" si="9"/>
        <v>0</v>
      </c>
      <c r="BB17" s="9">
        <f t="shared" si="9"/>
        <v>0</v>
      </c>
      <c r="BC17" s="9">
        <f t="shared" si="9"/>
        <v>0</v>
      </c>
      <c r="BD17" s="9">
        <f t="shared" si="9"/>
        <v>0</v>
      </c>
      <c r="BE17" s="9">
        <f t="shared" si="9"/>
        <v>0</v>
      </c>
      <c r="BF17" s="9">
        <f t="shared" si="9"/>
        <v>0</v>
      </c>
      <c r="BG17" s="9">
        <f t="shared" si="9"/>
        <v>0</v>
      </c>
      <c r="BH17" s="9">
        <f t="shared" si="9"/>
        <v>0</v>
      </c>
      <c r="BI17" s="9">
        <f t="shared" si="9"/>
        <v>0</v>
      </c>
    </row>
    <row r="18" spans="1:61" ht="12.75">
      <c r="A18" s="10"/>
      <c r="B18" s="74" t="e">
        <f>B17/B7</f>
        <v>#DIV/0!</v>
      </c>
      <c r="C18" s="74" t="e">
        <f aca="true" t="shared" si="10" ref="C18:AW18">C17/C7</f>
        <v>#DIV/0!</v>
      </c>
      <c r="D18" s="74" t="e">
        <f t="shared" si="10"/>
        <v>#DIV/0!</v>
      </c>
      <c r="E18" s="74" t="e">
        <f t="shared" si="10"/>
        <v>#DIV/0!</v>
      </c>
      <c r="F18" s="74" t="e">
        <f t="shared" si="10"/>
        <v>#DIV/0!</v>
      </c>
      <c r="G18" s="74" t="e">
        <f t="shared" si="10"/>
        <v>#DIV/0!</v>
      </c>
      <c r="H18" s="74" t="e">
        <f t="shared" si="10"/>
        <v>#DIV/0!</v>
      </c>
      <c r="I18" s="74" t="e">
        <f t="shared" si="10"/>
        <v>#DIV/0!</v>
      </c>
      <c r="J18" s="74" t="e">
        <f t="shared" si="10"/>
        <v>#DIV/0!</v>
      </c>
      <c r="K18" s="74" t="e">
        <f t="shared" si="10"/>
        <v>#DIV/0!</v>
      </c>
      <c r="L18" s="74" t="e">
        <f t="shared" si="10"/>
        <v>#DIV/0!</v>
      </c>
      <c r="M18" s="74" t="e">
        <f t="shared" si="10"/>
        <v>#DIV/0!</v>
      </c>
      <c r="N18" s="74" t="e">
        <f t="shared" si="10"/>
        <v>#DIV/0!</v>
      </c>
      <c r="O18" s="74" t="e">
        <f t="shared" si="10"/>
        <v>#DIV/0!</v>
      </c>
      <c r="P18" s="74" t="e">
        <f t="shared" si="10"/>
        <v>#DIV/0!</v>
      </c>
      <c r="Q18" s="74" t="e">
        <f t="shared" si="10"/>
        <v>#DIV/0!</v>
      </c>
      <c r="R18" s="74" t="e">
        <f t="shared" si="10"/>
        <v>#DIV/0!</v>
      </c>
      <c r="S18" s="74" t="e">
        <f t="shared" si="10"/>
        <v>#DIV/0!</v>
      </c>
      <c r="T18" s="74" t="e">
        <f t="shared" si="10"/>
        <v>#DIV/0!</v>
      </c>
      <c r="U18" s="74" t="e">
        <f t="shared" si="10"/>
        <v>#DIV/0!</v>
      </c>
      <c r="V18" s="74" t="e">
        <f t="shared" si="10"/>
        <v>#DIV/0!</v>
      </c>
      <c r="W18" s="74" t="e">
        <f t="shared" si="10"/>
        <v>#DIV/0!</v>
      </c>
      <c r="X18" s="74" t="e">
        <f t="shared" si="10"/>
        <v>#DIV/0!</v>
      </c>
      <c r="Y18" s="74" t="e">
        <f t="shared" si="10"/>
        <v>#DIV/0!</v>
      </c>
      <c r="Z18" s="74" t="e">
        <f t="shared" si="10"/>
        <v>#DIV/0!</v>
      </c>
      <c r="AA18" s="74" t="e">
        <f t="shared" si="10"/>
        <v>#DIV/0!</v>
      </c>
      <c r="AB18" s="74" t="e">
        <f t="shared" si="10"/>
        <v>#DIV/0!</v>
      </c>
      <c r="AC18" s="74" t="e">
        <f t="shared" si="10"/>
        <v>#DIV/0!</v>
      </c>
      <c r="AD18" s="74" t="e">
        <f t="shared" si="10"/>
        <v>#DIV/0!</v>
      </c>
      <c r="AE18" s="74" t="e">
        <f t="shared" si="10"/>
        <v>#DIV/0!</v>
      </c>
      <c r="AF18" s="74" t="e">
        <f t="shared" si="10"/>
        <v>#DIV/0!</v>
      </c>
      <c r="AG18" s="74" t="e">
        <f t="shared" si="10"/>
        <v>#DIV/0!</v>
      </c>
      <c r="AH18" s="74" t="e">
        <f t="shared" si="10"/>
        <v>#DIV/0!</v>
      </c>
      <c r="AI18" s="74" t="e">
        <f t="shared" si="10"/>
        <v>#DIV/0!</v>
      </c>
      <c r="AJ18" s="74" t="e">
        <f t="shared" si="10"/>
        <v>#DIV/0!</v>
      </c>
      <c r="AK18" s="74" t="e">
        <f t="shared" si="10"/>
        <v>#DIV/0!</v>
      </c>
      <c r="AL18" s="74" t="e">
        <f t="shared" si="10"/>
        <v>#DIV/0!</v>
      </c>
      <c r="AM18" s="74" t="e">
        <f t="shared" si="10"/>
        <v>#DIV/0!</v>
      </c>
      <c r="AN18" s="74" t="e">
        <f t="shared" si="10"/>
        <v>#DIV/0!</v>
      </c>
      <c r="AO18" s="74" t="e">
        <f t="shared" si="10"/>
        <v>#DIV/0!</v>
      </c>
      <c r="AP18" s="74" t="e">
        <f t="shared" si="10"/>
        <v>#DIV/0!</v>
      </c>
      <c r="AQ18" s="74" t="e">
        <f t="shared" si="10"/>
        <v>#DIV/0!</v>
      </c>
      <c r="AR18" s="74" t="e">
        <f t="shared" si="10"/>
        <v>#DIV/0!</v>
      </c>
      <c r="AS18" s="74" t="e">
        <f t="shared" si="10"/>
        <v>#DIV/0!</v>
      </c>
      <c r="AT18" s="74" t="e">
        <f t="shared" si="10"/>
        <v>#DIV/0!</v>
      </c>
      <c r="AU18" s="74" t="e">
        <f t="shared" si="10"/>
        <v>#DIV/0!</v>
      </c>
      <c r="AV18" s="74" t="e">
        <f t="shared" si="10"/>
        <v>#DIV/0!</v>
      </c>
      <c r="AW18" s="74" t="e">
        <f t="shared" si="10"/>
        <v>#DIV/0!</v>
      </c>
      <c r="AX18" s="74" t="e">
        <f aca="true" t="shared" si="11" ref="AX18:BI18">AX17/AX7</f>
        <v>#DIV/0!</v>
      </c>
      <c r="AY18" s="74" t="e">
        <f t="shared" si="11"/>
        <v>#DIV/0!</v>
      </c>
      <c r="AZ18" s="74" t="e">
        <f t="shared" si="11"/>
        <v>#DIV/0!</v>
      </c>
      <c r="BA18" s="74" t="e">
        <f t="shared" si="11"/>
        <v>#DIV/0!</v>
      </c>
      <c r="BB18" s="74" t="e">
        <f t="shared" si="11"/>
        <v>#DIV/0!</v>
      </c>
      <c r="BC18" s="74" t="e">
        <f t="shared" si="11"/>
        <v>#DIV/0!</v>
      </c>
      <c r="BD18" s="74" t="e">
        <f t="shared" si="11"/>
        <v>#DIV/0!</v>
      </c>
      <c r="BE18" s="74" t="e">
        <f t="shared" si="11"/>
        <v>#DIV/0!</v>
      </c>
      <c r="BF18" s="74" t="e">
        <f t="shared" si="11"/>
        <v>#DIV/0!</v>
      </c>
      <c r="BG18" s="74" t="e">
        <f t="shared" si="11"/>
        <v>#DIV/0!</v>
      </c>
      <c r="BH18" s="74" t="e">
        <f t="shared" si="11"/>
        <v>#DIV/0!</v>
      </c>
      <c r="BI18" s="74" t="e">
        <f t="shared" si="11"/>
        <v>#DIV/0!</v>
      </c>
    </row>
    <row r="19" spans="1:28" ht="12.75">
      <c r="A19" s="7" t="s">
        <v>80</v>
      </c>
      <c r="AB19" s="5"/>
    </row>
    <row r="20" spans="1:61" ht="12.75">
      <c r="A20" s="8" t="s">
        <v>81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91">
        <f aca="true" t="shared" si="12" ref="AX20:BI24">AVERAGE(AM20:AW20)</f>
        <v>0</v>
      </c>
      <c r="AY20" s="91">
        <f t="shared" si="12"/>
        <v>0</v>
      </c>
      <c r="AZ20" s="91">
        <f t="shared" si="12"/>
        <v>0</v>
      </c>
      <c r="BA20" s="91">
        <f t="shared" si="12"/>
        <v>0</v>
      </c>
      <c r="BB20" s="91">
        <f t="shared" si="12"/>
        <v>0</v>
      </c>
      <c r="BC20" s="91">
        <f t="shared" si="12"/>
        <v>0</v>
      </c>
      <c r="BD20" s="91">
        <f t="shared" si="12"/>
        <v>0</v>
      </c>
      <c r="BE20" s="91">
        <f t="shared" si="12"/>
        <v>0</v>
      </c>
      <c r="BF20" s="91">
        <f t="shared" si="12"/>
        <v>0</v>
      </c>
      <c r="BG20" s="91">
        <f t="shared" si="12"/>
        <v>0</v>
      </c>
      <c r="BH20" s="91">
        <f t="shared" si="12"/>
        <v>0</v>
      </c>
      <c r="BI20" s="91">
        <f t="shared" si="12"/>
        <v>0</v>
      </c>
    </row>
    <row r="21" spans="1:61" ht="12.75">
      <c r="A21" s="8" t="s">
        <v>99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91">
        <f>AX7*AX55</f>
        <v>0</v>
      </c>
      <c r="AY21" s="91">
        <f t="shared" si="12"/>
        <v>0</v>
      </c>
      <c r="AZ21" s="91">
        <f t="shared" si="12"/>
        <v>0</v>
      </c>
      <c r="BA21" s="91">
        <f t="shared" si="12"/>
        <v>0</v>
      </c>
      <c r="BB21" s="91">
        <f t="shared" si="12"/>
        <v>0</v>
      </c>
      <c r="BC21" s="91">
        <f t="shared" si="12"/>
        <v>0</v>
      </c>
      <c r="BD21" s="91">
        <f t="shared" si="12"/>
        <v>0</v>
      </c>
      <c r="BE21" s="91">
        <f t="shared" si="12"/>
        <v>0</v>
      </c>
      <c r="BF21" s="91">
        <f t="shared" si="12"/>
        <v>0</v>
      </c>
      <c r="BG21" s="91">
        <f t="shared" si="12"/>
        <v>0</v>
      </c>
      <c r="BH21" s="91">
        <f t="shared" si="12"/>
        <v>0</v>
      </c>
      <c r="BI21" s="91">
        <f t="shared" si="12"/>
        <v>0</v>
      </c>
    </row>
    <row r="22" spans="1:61" ht="12.75">
      <c r="A22" s="8" t="s">
        <v>162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91">
        <f>AX17/AX27</f>
        <v>0</v>
      </c>
      <c r="AY22" s="91">
        <f aca="true" t="shared" si="13" ref="AY22:BI22">AY17/AY27</f>
        <v>0</v>
      </c>
      <c r="AZ22" s="91">
        <f t="shared" si="13"/>
        <v>0</v>
      </c>
      <c r="BA22" s="91">
        <f t="shared" si="13"/>
        <v>0</v>
      </c>
      <c r="BB22" s="91">
        <f t="shared" si="13"/>
        <v>0</v>
      </c>
      <c r="BC22" s="91">
        <f t="shared" si="13"/>
        <v>0</v>
      </c>
      <c r="BD22" s="91">
        <f t="shared" si="13"/>
        <v>0</v>
      </c>
      <c r="BE22" s="91">
        <f t="shared" si="13"/>
        <v>0</v>
      </c>
      <c r="BF22" s="91">
        <f t="shared" si="13"/>
        <v>0</v>
      </c>
      <c r="BG22" s="91">
        <f t="shared" si="13"/>
        <v>0</v>
      </c>
      <c r="BH22" s="91">
        <f t="shared" si="13"/>
        <v>0</v>
      </c>
      <c r="BI22" s="91">
        <f t="shared" si="13"/>
        <v>0</v>
      </c>
    </row>
    <row r="23" spans="1:61" ht="12.75">
      <c r="A23" s="8" t="s">
        <v>111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91">
        <f>(AX22+AX14)*AX56</f>
        <v>0</v>
      </c>
      <c r="AY23" s="91">
        <f t="shared" si="12"/>
        <v>0</v>
      </c>
      <c r="AZ23" s="91">
        <f t="shared" si="12"/>
        <v>0</v>
      </c>
      <c r="BA23" s="91">
        <f t="shared" si="12"/>
        <v>0</v>
      </c>
      <c r="BB23" s="91">
        <f t="shared" si="12"/>
        <v>0</v>
      </c>
      <c r="BC23" s="91">
        <f t="shared" si="12"/>
        <v>0</v>
      </c>
      <c r="BD23" s="91">
        <f t="shared" si="12"/>
        <v>0</v>
      </c>
      <c r="BE23" s="91">
        <f t="shared" si="12"/>
        <v>0</v>
      </c>
      <c r="BF23" s="91">
        <f t="shared" si="12"/>
        <v>0</v>
      </c>
      <c r="BG23" s="91">
        <f t="shared" si="12"/>
        <v>0</v>
      </c>
      <c r="BH23" s="91">
        <f t="shared" si="12"/>
        <v>0</v>
      </c>
      <c r="BI23" s="91">
        <f t="shared" si="12"/>
        <v>0</v>
      </c>
    </row>
    <row r="24" spans="1:61" ht="12.75">
      <c r="A24" s="8" t="s">
        <v>82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2">
        <f>AX7*AX57</f>
        <v>0</v>
      </c>
      <c r="AY24" s="92">
        <f t="shared" si="12"/>
        <v>0</v>
      </c>
      <c r="AZ24" s="92">
        <f t="shared" si="12"/>
        <v>0</v>
      </c>
      <c r="BA24" s="92">
        <f t="shared" si="12"/>
        <v>0</v>
      </c>
      <c r="BB24" s="92">
        <f t="shared" si="12"/>
        <v>0</v>
      </c>
      <c r="BC24" s="92">
        <f t="shared" si="12"/>
        <v>0</v>
      </c>
      <c r="BD24" s="92">
        <f t="shared" si="12"/>
        <v>0</v>
      </c>
      <c r="BE24" s="92">
        <f t="shared" si="12"/>
        <v>0</v>
      </c>
      <c r="BF24" s="92">
        <f t="shared" si="12"/>
        <v>0</v>
      </c>
      <c r="BG24" s="92">
        <f t="shared" si="12"/>
        <v>0</v>
      </c>
      <c r="BH24" s="92">
        <f t="shared" si="12"/>
        <v>0</v>
      </c>
      <c r="BI24" s="92">
        <f t="shared" si="12"/>
        <v>0</v>
      </c>
    </row>
    <row r="25" spans="1:61" ht="12.75">
      <c r="A25" s="10" t="s">
        <v>83</v>
      </c>
      <c r="B25" s="77">
        <f>SUM(B20:B24)</f>
        <v>0</v>
      </c>
      <c r="C25" s="77">
        <f aca="true" t="shared" si="14" ref="C25:AW25">SUM(C20:C24)</f>
        <v>0</v>
      </c>
      <c r="D25" s="77">
        <f t="shared" si="14"/>
        <v>0</v>
      </c>
      <c r="E25" s="77">
        <f t="shared" si="14"/>
        <v>0</v>
      </c>
      <c r="F25" s="77">
        <f t="shared" si="14"/>
        <v>0</v>
      </c>
      <c r="G25" s="77">
        <f t="shared" si="14"/>
        <v>0</v>
      </c>
      <c r="H25" s="77">
        <f t="shared" si="14"/>
        <v>0</v>
      </c>
      <c r="I25" s="77">
        <f t="shared" si="14"/>
        <v>0</v>
      </c>
      <c r="J25" s="77">
        <f t="shared" si="14"/>
        <v>0</v>
      </c>
      <c r="K25" s="77">
        <f t="shared" si="14"/>
        <v>0</v>
      </c>
      <c r="L25" s="77">
        <f t="shared" si="14"/>
        <v>0</v>
      </c>
      <c r="M25" s="77">
        <f t="shared" si="14"/>
        <v>0</v>
      </c>
      <c r="N25" s="77">
        <f t="shared" si="14"/>
        <v>0</v>
      </c>
      <c r="O25" s="77">
        <f t="shared" si="14"/>
        <v>0</v>
      </c>
      <c r="P25" s="77">
        <f t="shared" si="14"/>
        <v>0</v>
      </c>
      <c r="Q25" s="77">
        <f t="shared" si="14"/>
        <v>0</v>
      </c>
      <c r="R25" s="77">
        <f t="shared" si="14"/>
        <v>0</v>
      </c>
      <c r="S25" s="77">
        <f t="shared" si="14"/>
        <v>0</v>
      </c>
      <c r="T25" s="77">
        <f t="shared" si="14"/>
        <v>0</v>
      </c>
      <c r="U25" s="77">
        <f t="shared" si="14"/>
        <v>0</v>
      </c>
      <c r="V25" s="77">
        <f t="shared" si="14"/>
        <v>0</v>
      </c>
      <c r="W25" s="77">
        <f t="shared" si="14"/>
        <v>0</v>
      </c>
      <c r="X25" s="77">
        <f t="shared" si="14"/>
        <v>0</v>
      </c>
      <c r="Y25" s="77">
        <f t="shared" si="14"/>
        <v>0</v>
      </c>
      <c r="Z25" s="77">
        <f t="shared" si="14"/>
        <v>0</v>
      </c>
      <c r="AA25" s="77">
        <f t="shared" si="14"/>
        <v>0</v>
      </c>
      <c r="AB25" s="77">
        <f t="shared" si="14"/>
        <v>0</v>
      </c>
      <c r="AC25" s="77">
        <f t="shared" si="14"/>
        <v>0</v>
      </c>
      <c r="AD25" s="77">
        <f t="shared" si="14"/>
        <v>0</v>
      </c>
      <c r="AE25" s="77">
        <f t="shared" si="14"/>
        <v>0</v>
      </c>
      <c r="AF25" s="77">
        <f t="shared" si="14"/>
        <v>0</v>
      </c>
      <c r="AG25" s="77">
        <f t="shared" si="14"/>
        <v>0</v>
      </c>
      <c r="AH25" s="77">
        <f t="shared" si="14"/>
        <v>0</v>
      </c>
      <c r="AI25" s="77">
        <f t="shared" si="14"/>
        <v>0</v>
      </c>
      <c r="AJ25" s="77">
        <f t="shared" si="14"/>
        <v>0</v>
      </c>
      <c r="AK25" s="77">
        <f t="shared" si="14"/>
        <v>0</v>
      </c>
      <c r="AL25" s="77">
        <f t="shared" si="14"/>
        <v>0</v>
      </c>
      <c r="AM25" s="77">
        <f t="shared" si="14"/>
        <v>0</v>
      </c>
      <c r="AN25" s="77">
        <f t="shared" si="14"/>
        <v>0</v>
      </c>
      <c r="AO25" s="77">
        <f t="shared" si="14"/>
        <v>0</v>
      </c>
      <c r="AP25" s="77">
        <f t="shared" si="14"/>
        <v>0</v>
      </c>
      <c r="AQ25" s="77">
        <f t="shared" si="14"/>
        <v>0</v>
      </c>
      <c r="AR25" s="77">
        <f t="shared" si="14"/>
        <v>0</v>
      </c>
      <c r="AS25" s="77">
        <f t="shared" si="14"/>
        <v>0</v>
      </c>
      <c r="AT25" s="77">
        <f t="shared" si="14"/>
        <v>0</v>
      </c>
      <c r="AU25" s="77">
        <f t="shared" si="14"/>
        <v>0</v>
      </c>
      <c r="AV25" s="77">
        <f t="shared" si="14"/>
        <v>0</v>
      </c>
      <c r="AW25" s="77">
        <f t="shared" si="14"/>
        <v>0</v>
      </c>
      <c r="AX25" s="77">
        <f aca="true" t="shared" si="15" ref="AX25:BI25">SUM(AX20:AX24)</f>
        <v>0</v>
      </c>
      <c r="AY25" s="77">
        <f t="shared" si="15"/>
        <v>0</v>
      </c>
      <c r="AZ25" s="77">
        <f t="shared" si="15"/>
        <v>0</v>
      </c>
      <c r="BA25" s="77">
        <f t="shared" si="15"/>
        <v>0</v>
      </c>
      <c r="BB25" s="77">
        <f t="shared" si="15"/>
        <v>0</v>
      </c>
      <c r="BC25" s="77">
        <f t="shared" si="15"/>
        <v>0</v>
      </c>
      <c r="BD25" s="77">
        <f t="shared" si="15"/>
        <v>0</v>
      </c>
      <c r="BE25" s="77">
        <f t="shared" si="15"/>
        <v>0</v>
      </c>
      <c r="BF25" s="77">
        <f t="shared" si="15"/>
        <v>0</v>
      </c>
      <c r="BG25" s="77">
        <f t="shared" si="15"/>
        <v>0</v>
      </c>
      <c r="BH25" s="77">
        <f t="shared" si="15"/>
        <v>0</v>
      </c>
      <c r="BI25" s="77">
        <f t="shared" si="15"/>
        <v>0</v>
      </c>
    </row>
    <row r="26" spans="1:61" s="76" customFormat="1" ht="12.75">
      <c r="A26" s="80" t="s">
        <v>202</v>
      </c>
      <c r="B26" s="75" t="e">
        <f>B25/B7</f>
        <v>#DIV/0!</v>
      </c>
      <c r="C26" s="75" t="e">
        <f aca="true" t="shared" si="16" ref="C26:AW26">C25/C7</f>
        <v>#DIV/0!</v>
      </c>
      <c r="D26" s="75" t="e">
        <f t="shared" si="16"/>
        <v>#DIV/0!</v>
      </c>
      <c r="E26" s="75" t="e">
        <f t="shared" si="16"/>
        <v>#DIV/0!</v>
      </c>
      <c r="F26" s="75" t="e">
        <f t="shared" si="16"/>
        <v>#DIV/0!</v>
      </c>
      <c r="G26" s="75" t="e">
        <f t="shared" si="16"/>
        <v>#DIV/0!</v>
      </c>
      <c r="H26" s="75" t="e">
        <f t="shared" si="16"/>
        <v>#DIV/0!</v>
      </c>
      <c r="I26" s="75" t="e">
        <f t="shared" si="16"/>
        <v>#DIV/0!</v>
      </c>
      <c r="J26" s="75" t="e">
        <f t="shared" si="16"/>
        <v>#DIV/0!</v>
      </c>
      <c r="K26" s="75" t="e">
        <f t="shared" si="16"/>
        <v>#DIV/0!</v>
      </c>
      <c r="L26" s="75" t="e">
        <f t="shared" si="16"/>
        <v>#DIV/0!</v>
      </c>
      <c r="M26" s="75" t="e">
        <f t="shared" si="16"/>
        <v>#DIV/0!</v>
      </c>
      <c r="N26" s="75" t="e">
        <f t="shared" si="16"/>
        <v>#DIV/0!</v>
      </c>
      <c r="O26" s="75" t="e">
        <f t="shared" si="16"/>
        <v>#DIV/0!</v>
      </c>
      <c r="P26" s="75" t="e">
        <f t="shared" si="16"/>
        <v>#DIV/0!</v>
      </c>
      <c r="Q26" s="75" t="e">
        <f t="shared" si="16"/>
        <v>#DIV/0!</v>
      </c>
      <c r="R26" s="75" t="e">
        <f t="shared" si="16"/>
        <v>#DIV/0!</v>
      </c>
      <c r="S26" s="75" t="e">
        <f t="shared" si="16"/>
        <v>#DIV/0!</v>
      </c>
      <c r="T26" s="75" t="e">
        <f t="shared" si="16"/>
        <v>#DIV/0!</v>
      </c>
      <c r="U26" s="75" t="e">
        <f t="shared" si="16"/>
        <v>#DIV/0!</v>
      </c>
      <c r="V26" s="75" t="e">
        <f t="shared" si="16"/>
        <v>#DIV/0!</v>
      </c>
      <c r="W26" s="75" t="e">
        <f t="shared" si="16"/>
        <v>#DIV/0!</v>
      </c>
      <c r="X26" s="75" t="e">
        <f t="shared" si="16"/>
        <v>#DIV/0!</v>
      </c>
      <c r="Y26" s="75" t="e">
        <f t="shared" si="16"/>
        <v>#DIV/0!</v>
      </c>
      <c r="Z26" s="75" t="e">
        <f t="shared" si="16"/>
        <v>#DIV/0!</v>
      </c>
      <c r="AA26" s="75" t="e">
        <f t="shared" si="16"/>
        <v>#DIV/0!</v>
      </c>
      <c r="AB26" s="75" t="e">
        <f t="shared" si="16"/>
        <v>#DIV/0!</v>
      </c>
      <c r="AC26" s="75" t="e">
        <f t="shared" si="16"/>
        <v>#DIV/0!</v>
      </c>
      <c r="AD26" s="75" t="e">
        <f t="shared" si="16"/>
        <v>#DIV/0!</v>
      </c>
      <c r="AE26" s="75" t="e">
        <f t="shared" si="16"/>
        <v>#DIV/0!</v>
      </c>
      <c r="AF26" s="75" t="e">
        <f t="shared" si="16"/>
        <v>#DIV/0!</v>
      </c>
      <c r="AG26" s="75" t="e">
        <f t="shared" si="16"/>
        <v>#DIV/0!</v>
      </c>
      <c r="AH26" s="75" t="e">
        <f t="shared" si="16"/>
        <v>#DIV/0!</v>
      </c>
      <c r="AI26" s="75" t="e">
        <f t="shared" si="16"/>
        <v>#DIV/0!</v>
      </c>
      <c r="AJ26" s="75" t="e">
        <f t="shared" si="16"/>
        <v>#DIV/0!</v>
      </c>
      <c r="AK26" s="75" t="e">
        <f t="shared" si="16"/>
        <v>#DIV/0!</v>
      </c>
      <c r="AL26" s="75" t="e">
        <f t="shared" si="16"/>
        <v>#DIV/0!</v>
      </c>
      <c r="AM26" s="75" t="e">
        <f t="shared" si="16"/>
        <v>#DIV/0!</v>
      </c>
      <c r="AN26" s="75" t="e">
        <f t="shared" si="16"/>
        <v>#DIV/0!</v>
      </c>
      <c r="AO26" s="75" t="e">
        <f t="shared" si="16"/>
        <v>#DIV/0!</v>
      </c>
      <c r="AP26" s="75" t="e">
        <f t="shared" si="16"/>
        <v>#DIV/0!</v>
      </c>
      <c r="AQ26" s="75" t="e">
        <f t="shared" si="16"/>
        <v>#DIV/0!</v>
      </c>
      <c r="AR26" s="75" t="e">
        <f t="shared" si="16"/>
        <v>#DIV/0!</v>
      </c>
      <c r="AS26" s="75" t="e">
        <f t="shared" si="16"/>
        <v>#DIV/0!</v>
      </c>
      <c r="AT26" s="75" t="e">
        <f t="shared" si="16"/>
        <v>#DIV/0!</v>
      </c>
      <c r="AU26" s="75" t="e">
        <f t="shared" si="16"/>
        <v>#DIV/0!</v>
      </c>
      <c r="AV26" s="75" t="e">
        <f t="shared" si="16"/>
        <v>#DIV/0!</v>
      </c>
      <c r="AW26" s="75" t="e">
        <f t="shared" si="16"/>
        <v>#DIV/0!</v>
      </c>
      <c r="AX26" s="75" t="e">
        <f aca="true" t="shared" si="17" ref="AX26:BI26">AX25/AX7</f>
        <v>#DIV/0!</v>
      </c>
      <c r="AY26" s="75" t="e">
        <f t="shared" si="17"/>
        <v>#DIV/0!</v>
      </c>
      <c r="AZ26" s="75" t="e">
        <f t="shared" si="17"/>
        <v>#DIV/0!</v>
      </c>
      <c r="BA26" s="75" t="e">
        <f t="shared" si="17"/>
        <v>#DIV/0!</v>
      </c>
      <c r="BB26" s="75" t="e">
        <f t="shared" si="17"/>
        <v>#DIV/0!</v>
      </c>
      <c r="BC26" s="75" t="e">
        <f t="shared" si="17"/>
        <v>#DIV/0!</v>
      </c>
      <c r="BD26" s="75" t="e">
        <f t="shared" si="17"/>
        <v>#DIV/0!</v>
      </c>
      <c r="BE26" s="75" t="e">
        <f t="shared" si="17"/>
        <v>#DIV/0!</v>
      </c>
      <c r="BF26" s="75" t="e">
        <f t="shared" si="17"/>
        <v>#DIV/0!</v>
      </c>
      <c r="BG26" s="75" t="e">
        <f t="shared" si="17"/>
        <v>#DIV/0!</v>
      </c>
      <c r="BH26" s="75" t="e">
        <f t="shared" si="17"/>
        <v>#DIV/0!</v>
      </c>
      <c r="BI26" s="75" t="e">
        <f t="shared" si="17"/>
        <v>#DIV/0!</v>
      </c>
    </row>
    <row r="27" spans="1:61" s="76" customFormat="1" ht="12.75">
      <c r="A27" s="12" t="s">
        <v>163</v>
      </c>
      <c r="B27" s="81" t="e">
        <f>B17/B22</f>
        <v>#DIV/0!</v>
      </c>
      <c r="C27" s="81" t="e">
        <f aca="true" t="shared" si="18" ref="C27:AW27">C17/C22</f>
        <v>#DIV/0!</v>
      </c>
      <c r="D27" s="81" t="e">
        <f t="shared" si="18"/>
        <v>#DIV/0!</v>
      </c>
      <c r="E27" s="81" t="e">
        <f t="shared" si="18"/>
        <v>#DIV/0!</v>
      </c>
      <c r="F27" s="81" t="e">
        <f t="shared" si="18"/>
        <v>#DIV/0!</v>
      </c>
      <c r="G27" s="81" t="e">
        <f t="shared" si="18"/>
        <v>#DIV/0!</v>
      </c>
      <c r="H27" s="81" t="e">
        <f t="shared" si="18"/>
        <v>#DIV/0!</v>
      </c>
      <c r="I27" s="81" t="e">
        <f t="shared" si="18"/>
        <v>#DIV/0!</v>
      </c>
      <c r="J27" s="81" t="e">
        <f t="shared" si="18"/>
        <v>#DIV/0!</v>
      </c>
      <c r="K27" s="81" t="e">
        <f t="shared" si="18"/>
        <v>#DIV/0!</v>
      </c>
      <c r="L27" s="81" t="e">
        <f t="shared" si="18"/>
        <v>#DIV/0!</v>
      </c>
      <c r="M27" s="81" t="e">
        <f t="shared" si="18"/>
        <v>#DIV/0!</v>
      </c>
      <c r="N27" s="81" t="e">
        <f t="shared" si="18"/>
        <v>#DIV/0!</v>
      </c>
      <c r="O27" s="81" t="e">
        <f t="shared" si="18"/>
        <v>#DIV/0!</v>
      </c>
      <c r="P27" s="81" t="e">
        <f t="shared" si="18"/>
        <v>#DIV/0!</v>
      </c>
      <c r="Q27" s="81" t="e">
        <f t="shared" si="18"/>
        <v>#DIV/0!</v>
      </c>
      <c r="R27" s="81" t="e">
        <f t="shared" si="18"/>
        <v>#DIV/0!</v>
      </c>
      <c r="S27" s="81" t="e">
        <f t="shared" si="18"/>
        <v>#DIV/0!</v>
      </c>
      <c r="T27" s="81" t="e">
        <f t="shared" si="18"/>
        <v>#DIV/0!</v>
      </c>
      <c r="U27" s="81" t="e">
        <f t="shared" si="18"/>
        <v>#DIV/0!</v>
      </c>
      <c r="V27" s="81" t="e">
        <f t="shared" si="18"/>
        <v>#DIV/0!</v>
      </c>
      <c r="W27" s="81" t="e">
        <f t="shared" si="18"/>
        <v>#DIV/0!</v>
      </c>
      <c r="X27" s="81" t="e">
        <f t="shared" si="18"/>
        <v>#DIV/0!</v>
      </c>
      <c r="Y27" s="81" t="e">
        <f t="shared" si="18"/>
        <v>#DIV/0!</v>
      </c>
      <c r="Z27" s="81" t="e">
        <f t="shared" si="18"/>
        <v>#DIV/0!</v>
      </c>
      <c r="AA27" s="81" t="e">
        <f t="shared" si="18"/>
        <v>#DIV/0!</v>
      </c>
      <c r="AB27" s="81" t="e">
        <f t="shared" si="18"/>
        <v>#DIV/0!</v>
      </c>
      <c r="AC27" s="81" t="e">
        <f t="shared" si="18"/>
        <v>#DIV/0!</v>
      </c>
      <c r="AD27" s="81" t="e">
        <f t="shared" si="18"/>
        <v>#DIV/0!</v>
      </c>
      <c r="AE27" s="81" t="e">
        <f t="shared" si="18"/>
        <v>#DIV/0!</v>
      </c>
      <c r="AF27" s="81" t="e">
        <f t="shared" si="18"/>
        <v>#DIV/0!</v>
      </c>
      <c r="AG27" s="81" t="e">
        <f t="shared" si="18"/>
        <v>#DIV/0!</v>
      </c>
      <c r="AH27" s="81" t="e">
        <f t="shared" si="18"/>
        <v>#DIV/0!</v>
      </c>
      <c r="AI27" s="81" t="e">
        <f t="shared" si="18"/>
        <v>#DIV/0!</v>
      </c>
      <c r="AJ27" s="81" t="e">
        <f t="shared" si="18"/>
        <v>#DIV/0!</v>
      </c>
      <c r="AK27" s="81" t="e">
        <f t="shared" si="18"/>
        <v>#DIV/0!</v>
      </c>
      <c r="AL27" s="81" t="e">
        <f t="shared" si="18"/>
        <v>#DIV/0!</v>
      </c>
      <c r="AM27" s="81" t="e">
        <f t="shared" si="18"/>
        <v>#DIV/0!</v>
      </c>
      <c r="AN27" s="81" t="e">
        <f t="shared" si="18"/>
        <v>#DIV/0!</v>
      </c>
      <c r="AO27" s="81" t="e">
        <f t="shared" si="18"/>
        <v>#DIV/0!</v>
      </c>
      <c r="AP27" s="81" t="e">
        <f t="shared" si="18"/>
        <v>#DIV/0!</v>
      </c>
      <c r="AQ27" s="81" t="e">
        <f t="shared" si="18"/>
        <v>#DIV/0!</v>
      </c>
      <c r="AR27" s="81" t="e">
        <f t="shared" si="18"/>
        <v>#DIV/0!</v>
      </c>
      <c r="AS27" s="81" t="e">
        <f t="shared" si="18"/>
        <v>#DIV/0!</v>
      </c>
      <c r="AT27" s="81" t="e">
        <f t="shared" si="18"/>
        <v>#DIV/0!</v>
      </c>
      <c r="AU27" s="81" t="e">
        <f t="shared" si="18"/>
        <v>#DIV/0!</v>
      </c>
      <c r="AV27" s="81" t="e">
        <f t="shared" si="18"/>
        <v>#DIV/0!</v>
      </c>
      <c r="AW27" s="81" t="e">
        <f t="shared" si="18"/>
        <v>#DIV/0!</v>
      </c>
      <c r="AX27" s="94">
        <v>3.5</v>
      </c>
      <c r="AY27" s="94">
        <v>3.5</v>
      </c>
      <c r="AZ27" s="94">
        <v>3.5</v>
      </c>
      <c r="BA27" s="94">
        <v>3.5</v>
      </c>
      <c r="BB27" s="94">
        <v>3.5</v>
      </c>
      <c r="BC27" s="94">
        <v>3.5</v>
      </c>
      <c r="BD27" s="94">
        <v>3.5</v>
      </c>
      <c r="BE27" s="94">
        <v>3.5</v>
      </c>
      <c r="BF27" s="94">
        <v>3.5</v>
      </c>
      <c r="BG27" s="94">
        <v>3.5</v>
      </c>
      <c r="BH27" s="94">
        <v>3.5</v>
      </c>
      <c r="BI27" s="94">
        <v>3.5</v>
      </c>
    </row>
    <row r="28" spans="1:28" ht="12.75">
      <c r="A28" s="11"/>
      <c r="AB28" s="5"/>
    </row>
    <row r="29" spans="1:61" ht="12.75">
      <c r="A29" s="10" t="s">
        <v>84</v>
      </c>
      <c r="B29" s="9">
        <f>B17-B25</f>
        <v>0</v>
      </c>
      <c r="C29" s="9">
        <f aca="true" t="shared" si="19" ref="C29:AW29">C17-C25</f>
        <v>0</v>
      </c>
      <c r="D29" s="9">
        <f t="shared" si="19"/>
        <v>0</v>
      </c>
      <c r="E29" s="9">
        <f t="shared" si="19"/>
        <v>0</v>
      </c>
      <c r="F29" s="9">
        <f t="shared" si="19"/>
        <v>0</v>
      </c>
      <c r="G29" s="9">
        <f t="shared" si="19"/>
        <v>0</v>
      </c>
      <c r="H29" s="9">
        <f t="shared" si="19"/>
        <v>0</v>
      </c>
      <c r="I29" s="9">
        <f t="shared" si="19"/>
        <v>0</v>
      </c>
      <c r="J29" s="9">
        <f t="shared" si="19"/>
        <v>0</v>
      </c>
      <c r="K29" s="9">
        <f t="shared" si="19"/>
        <v>0</v>
      </c>
      <c r="L29" s="9">
        <f t="shared" si="19"/>
        <v>0</v>
      </c>
      <c r="M29" s="9">
        <f t="shared" si="19"/>
        <v>0</v>
      </c>
      <c r="N29" s="9">
        <f t="shared" si="19"/>
        <v>0</v>
      </c>
      <c r="O29" s="9">
        <f t="shared" si="19"/>
        <v>0</v>
      </c>
      <c r="P29" s="9">
        <f t="shared" si="19"/>
        <v>0</v>
      </c>
      <c r="Q29" s="9">
        <f t="shared" si="19"/>
        <v>0</v>
      </c>
      <c r="R29" s="9">
        <f t="shared" si="19"/>
        <v>0</v>
      </c>
      <c r="S29" s="9">
        <f t="shared" si="19"/>
        <v>0</v>
      </c>
      <c r="T29" s="9">
        <f t="shared" si="19"/>
        <v>0</v>
      </c>
      <c r="U29" s="9">
        <f t="shared" si="19"/>
        <v>0</v>
      </c>
      <c r="V29" s="9">
        <f t="shared" si="19"/>
        <v>0</v>
      </c>
      <c r="W29" s="9">
        <f t="shared" si="19"/>
        <v>0</v>
      </c>
      <c r="X29" s="9">
        <f t="shared" si="19"/>
        <v>0</v>
      </c>
      <c r="Y29" s="9">
        <f t="shared" si="19"/>
        <v>0</v>
      </c>
      <c r="Z29" s="9">
        <f t="shared" si="19"/>
        <v>0</v>
      </c>
      <c r="AA29" s="9">
        <f t="shared" si="19"/>
        <v>0</v>
      </c>
      <c r="AB29" s="9">
        <f t="shared" si="19"/>
        <v>0</v>
      </c>
      <c r="AC29" s="9">
        <f t="shared" si="19"/>
        <v>0</v>
      </c>
      <c r="AD29" s="9">
        <f t="shared" si="19"/>
        <v>0</v>
      </c>
      <c r="AE29" s="9">
        <f t="shared" si="19"/>
        <v>0</v>
      </c>
      <c r="AF29" s="9">
        <f t="shared" si="19"/>
        <v>0</v>
      </c>
      <c r="AG29" s="9">
        <f t="shared" si="19"/>
        <v>0</v>
      </c>
      <c r="AH29" s="9">
        <f t="shared" si="19"/>
        <v>0</v>
      </c>
      <c r="AI29" s="9">
        <f t="shared" si="19"/>
        <v>0</v>
      </c>
      <c r="AJ29" s="9">
        <f t="shared" si="19"/>
        <v>0</v>
      </c>
      <c r="AK29" s="9">
        <f t="shared" si="19"/>
        <v>0</v>
      </c>
      <c r="AL29" s="9">
        <f t="shared" si="19"/>
        <v>0</v>
      </c>
      <c r="AM29" s="9">
        <f t="shared" si="19"/>
        <v>0</v>
      </c>
      <c r="AN29" s="9">
        <f t="shared" si="19"/>
        <v>0</v>
      </c>
      <c r="AO29" s="9">
        <f t="shared" si="19"/>
        <v>0</v>
      </c>
      <c r="AP29" s="9">
        <f t="shared" si="19"/>
        <v>0</v>
      </c>
      <c r="AQ29" s="9">
        <f t="shared" si="19"/>
        <v>0</v>
      </c>
      <c r="AR29" s="9">
        <f t="shared" si="19"/>
        <v>0</v>
      </c>
      <c r="AS29" s="9">
        <f t="shared" si="19"/>
        <v>0</v>
      </c>
      <c r="AT29" s="9">
        <f t="shared" si="19"/>
        <v>0</v>
      </c>
      <c r="AU29" s="9">
        <f t="shared" si="19"/>
        <v>0</v>
      </c>
      <c r="AV29" s="9">
        <f t="shared" si="19"/>
        <v>0</v>
      </c>
      <c r="AW29" s="9">
        <f t="shared" si="19"/>
        <v>0</v>
      </c>
      <c r="AX29" s="9">
        <f aca="true" t="shared" si="20" ref="AX29:BI29">AX17-AX25</f>
        <v>0</v>
      </c>
      <c r="AY29" s="9">
        <f t="shared" si="20"/>
        <v>0</v>
      </c>
      <c r="AZ29" s="9">
        <f t="shared" si="20"/>
        <v>0</v>
      </c>
      <c r="BA29" s="9">
        <f t="shared" si="20"/>
        <v>0</v>
      </c>
      <c r="BB29" s="9">
        <f t="shared" si="20"/>
        <v>0</v>
      </c>
      <c r="BC29" s="9">
        <f t="shared" si="20"/>
        <v>0</v>
      </c>
      <c r="BD29" s="9">
        <f t="shared" si="20"/>
        <v>0</v>
      </c>
      <c r="BE29" s="9">
        <f t="shared" si="20"/>
        <v>0</v>
      </c>
      <c r="BF29" s="9">
        <f t="shared" si="20"/>
        <v>0</v>
      </c>
      <c r="BG29" s="9">
        <f t="shared" si="20"/>
        <v>0</v>
      </c>
      <c r="BH29" s="9">
        <f t="shared" si="20"/>
        <v>0</v>
      </c>
      <c r="BI29" s="9">
        <f t="shared" si="20"/>
        <v>0</v>
      </c>
    </row>
    <row r="30" spans="1:61" s="76" customFormat="1" ht="12.75">
      <c r="A30" s="80" t="s">
        <v>202</v>
      </c>
      <c r="B30" s="75" t="e">
        <f>B29/B7</f>
        <v>#DIV/0!</v>
      </c>
      <c r="C30" s="75" t="e">
        <f aca="true" t="shared" si="21" ref="C30:AW30">C29/C7</f>
        <v>#DIV/0!</v>
      </c>
      <c r="D30" s="75" t="e">
        <f t="shared" si="21"/>
        <v>#DIV/0!</v>
      </c>
      <c r="E30" s="75" t="e">
        <f t="shared" si="21"/>
        <v>#DIV/0!</v>
      </c>
      <c r="F30" s="75" t="e">
        <f t="shared" si="21"/>
        <v>#DIV/0!</v>
      </c>
      <c r="G30" s="75" t="e">
        <f t="shared" si="21"/>
        <v>#DIV/0!</v>
      </c>
      <c r="H30" s="75" t="e">
        <f t="shared" si="21"/>
        <v>#DIV/0!</v>
      </c>
      <c r="I30" s="75" t="e">
        <f t="shared" si="21"/>
        <v>#DIV/0!</v>
      </c>
      <c r="J30" s="75" t="e">
        <f t="shared" si="21"/>
        <v>#DIV/0!</v>
      </c>
      <c r="K30" s="75" t="e">
        <f t="shared" si="21"/>
        <v>#DIV/0!</v>
      </c>
      <c r="L30" s="75" t="e">
        <f t="shared" si="21"/>
        <v>#DIV/0!</v>
      </c>
      <c r="M30" s="75" t="e">
        <f t="shared" si="21"/>
        <v>#DIV/0!</v>
      </c>
      <c r="N30" s="75" t="e">
        <f t="shared" si="21"/>
        <v>#DIV/0!</v>
      </c>
      <c r="O30" s="75" t="e">
        <f t="shared" si="21"/>
        <v>#DIV/0!</v>
      </c>
      <c r="P30" s="75" t="e">
        <f t="shared" si="21"/>
        <v>#DIV/0!</v>
      </c>
      <c r="Q30" s="75" t="e">
        <f t="shared" si="21"/>
        <v>#DIV/0!</v>
      </c>
      <c r="R30" s="75" t="e">
        <f t="shared" si="21"/>
        <v>#DIV/0!</v>
      </c>
      <c r="S30" s="75" t="e">
        <f t="shared" si="21"/>
        <v>#DIV/0!</v>
      </c>
      <c r="T30" s="75" t="e">
        <f t="shared" si="21"/>
        <v>#DIV/0!</v>
      </c>
      <c r="U30" s="75" t="e">
        <f t="shared" si="21"/>
        <v>#DIV/0!</v>
      </c>
      <c r="V30" s="75" t="e">
        <f t="shared" si="21"/>
        <v>#DIV/0!</v>
      </c>
      <c r="W30" s="75" t="e">
        <f t="shared" si="21"/>
        <v>#DIV/0!</v>
      </c>
      <c r="X30" s="75" t="e">
        <f t="shared" si="21"/>
        <v>#DIV/0!</v>
      </c>
      <c r="Y30" s="75" t="e">
        <f t="shared" si="21"/>
        <v>#DIV/0!</v>
      </c>
      <c r="Z30" s="75" t="e">
        <f t="shared" si="21"/>
        <v>#DIV/0!</v>
      </c>
      <c r="AA30" s="75" t="e">
        <f t="shared" si="21"/>
        <v>#DIV/0!</v>
      </c>
      <c r="AB30" s="75" t="e">
        <f t="shared" si="21"/>
        <v>#DIV/0!</v>
      </c>
      <c r="AC30" s="75" t="e">
        <f t="shared" si="21"/>
        <v>#DIV/0!</v>
      </c>
      <c r="AD30" s="75" t="e">
        <f t="shared" si="21"/>
        <v>#DIV/0!</v>
      </c>
      <c r="AE30" s="75" t="e">
        <f t="shared" si="21"/>
        <v>#DIV/0!</v>
      </c>
      <c r="AF30" s="75" t="e">
        <f t="shared" si="21"/>
        <v>#DIV/0!</v>
      </c>
      <c r="AG30" s="75" t="e">
        <f t="shared" si="21"/>
        <v>#DIV/0!</v>
      </c>
      <c r="AH30" s="75" t="e">
        <f t="shared" si="21"/>
        <v>#DIV/0!</v>
      </c>
      <c r="AI30" s="75" t="e">
        <f t="shared" si="21"/>
        <v>#DIV/0!</v>
      </c>
      <c r="AJ30" s="75" t="e">
        <f t="shared" si="21"/>
        <v>#DIV/0!</v>
      </c>
      <c r="AK30" s="75" t="e">
        <f t="shared" si="21"/>
        <v>#DIV/0!</v>
      </c>
      <c r="AL30" s="75" t="e">
        <f t="shared" si="21"/>
        <v>#DIV/0!</v>
      </c>
      <c r="AM30" s="75" t="e">
        <f t="shared" si="21"/>
        <v>#DIV/0!</v>
      </c>
      <c r="AN30" s="75" t="e">
        <f t="shared" si="21"/>
        <v>#DIV/0!</v>
      </c>
      <c r="AO30" s="75" t="e">
        <f t="shared" si="21"/>
        <v>#DIV/0!</v>
      </c>
      <c r="AP30" s="75" t="e">
        <f t="shared" si="21"/>
        <v>#DIV/0!</v>
      </c>
      <c r="AQ30" s="75" t="e">
        <f t="shared" si="21"/>
        <v>#DIV/0!</v>
      </c>
      <c r="AR30" s="75" t="e">
        <f t="shared" si="21"/>
        <v>#DIV/0!</v>
      </c>
      <c r="AS30" s="75" t="e">
        <f t="shared" si="21"/>
        <v>#DIV/0!</v>
      </c>
      <c r="AT30" s="75" t="e">
        <f t="shared" si="21"/>
        <v>#DIV/0!</v>
      </c>
      <c r="AU30" s="75" t="e">
        <f t="shared" si="21"/>
        <v>#DIV/0!</v>
      </c>
      <c r="AV30" s="75" t="e">
        <f t="shared" si="21"/>
        <v>#DIV/0!</v>
      </c>
      <c r="AW30" s="75" t="e">
        <f t="shared" si="21"/>
        <v>#DIV/0!</v>
      </c>
      <c r="AX30" s="75" t="e">
        <f aca="true" t="shared" si="22" ref="AX30:BI30">AX29/AX7</f>
        <v>#DIV/0!</v>
      </c>
      <c r="AY30" s="75" t="e">
        <f t="shared" si="22"/>
        <v>#DIV/0!</v>
      </c>
      <c r="AZ30" s="75" t="e">
        <f t="shared" si="22"/>
        <v>#DIV/0!</v>
      </c>
      <c r="BA30" s="75" t="e">
        <f t="shared" si="22"/>
        <v>#DIV/0!</v>
      </c>
      <c r="BB30" s="75" t="e">
        <f t="shared" si="22"/>
        <v>#DIV/0!</v>
      </c>
      <c r="BC30" s="75" t="e">
        <f t="shared" si="22"/>
        <v>#DIV/0!</v>
      </c>
      <c r="BD30" s="75" t="e">
        <f t="shared" si="22"/>
        <v>#DIV/0!</v>
      </c>
      <c r="BE30" s="75" t="e">
        <f t="shared" si="22"/>
        <v>#DIV/0!</v>
      </c>
      <c r="BF30" s="75" t="e">
        <f t="shared" si="22"/>
        <v>#DIV/0!</v>
      </c>
      <c r="BG30" s="75" t="e">
        <f t="shared" si="22"/>
        <v>#DIV/0!</v>
      </c>
      <c r="BH30" s="75" t="e">
        <f t="shared" si="22"/>
        <v>#DIV/0!</v>
      </c>
      <c r="BI30" s="75" t="e">
        <f t="shared" si="22"/>
        <v>#DIV/0!</v>
      </c>
    </row>
    <row r="31" spans="1:28" ht="12.75">
      <c r="A31" s="7" t="s">
        <v>85</v>
      </c>
      <c r="AB31" s="5"/>
    </row>
    <row r="32" spans="1:61" ht="12.75">
      <c r="A32" s="8" t="s">
        <v>87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91">
        <f>AVERAGE(AM32:AW32)</f>
        <v>0</v>
      </c>
      <c r="AY32" s="91">
        <f aca="true" t="shared" si="23" ref="AY32:BI34">AVERAGE(AN32:AX32)</f>
        <v>0</v>
      </c>
      <c r="AZ32" s="91">
        <f t="shared" si="23"/>
        <v>0</v>
      </c>
      <c r="BA32" s="91">
        <f t="shared" si="23"/>
        <v>0</v>
      </c>
      <c r="BB32" s="91">
        <f t="shared" si="23"/>
        <v>0</v>
      </c>
      <c r="BC32" s="91">
        <f t="shared" si="23"/>
        <v>0</v>
      </c>
      <c r="BD32" s="91">
        <f t="shared" si="23"/>
        <v>0</v>
      </c>
      <c r="BE32" s="91">
        <f t="shared" si="23"/>
        <v>0</v>
      </c>
      <c r="BF32" s="91">
        <f t="shared" si="23"/>
        <v>0</v>
      </c>
      <c r="BG32" s="91">
        <f t="shared" si="23"/>
        <v>0</v>
      </c>
      <c r="BH32" s="91">
        <f t="shared" si="23"/>
        <v>0</v>
      </c>
      <c r="BI32" s="91">
        <f t="shared" si="23"/>
        <v>0</v>
      </c>
    </row>
    <row r="33" spans="1:61" ht="12.75">
      <c r="A33" s="8" t="s">
        <v>199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91">
        <f>AVERAGE(AM33:AW33)</f>
        <v>0</v>
      </c>
      <c r="AY33" s="91">
        <f t="shared" si="23"/>
        <v>0</v>
      </c>
      <c r="AZ33" s="91">
        <f t="shared" si="23"/>
        <v>0</v>
      </c>
      <c r="BA33" s="91">
        <f t="shared" si="23"/>
        <v>0</v>
      </c>
      <c r="BB33" s="91">
        <f t="shared" si="23"/>
        <v>0</v>
      </c>
      <c r="BC33" s="91">
        <f t="shared" si="23"/>
        <v>0</v>
      </c>
      <c r="BD33" s="91">
        <f t="shared" si="23"/>
        <v>0</v>
      </c>
      <c r="BE33" s="91">
        <f t="shared" si="23"/>
        <v>0</v>
      </c>
      <c r="BF33" s="91">
        <f t="shared" si="23"/>
        <v>0</v>
      </c>
      <c r="BG33" s="91">
        <f t="shared" si="23"/>
        <v>0</v>
      </c>
      <c r="BH33" s="91">
        <f t="shared" si="23"/>
        <v>0</v>
      </c>
      <c r="BI33" s="91">
        <f t="shared" si="23"/>
        <v>0</v>
      </c>
    </row>
    <row r="34" spans="1:61" ht="12.75">
      <c r="A34" s="8" t="s">
        <v>86</v>
      </c>
      <c r="B34" s="9">
        <f>-ROUND(('BS'!B38+'BS'!B33)*0.07/12,0)</f>
        <v>0</v>
      </c>
      <c r="C34" s="9">
        <f>-ROUND(('BS'!C38+'BS'!C33)*0.07/12,0)</f>
        <v>0</v>
      </c>
      <c r="D34" s="9">
        <f>-ROUND(('BS'!D38+'BS'!D33)*0.07/12,0)</f>
        <v>0</v>
      </c>
      <c r="E34" s="9">
        <f>-ROUND(('BS'!E38+'BS'!E33)*0.07/12,0)</f>
        <v>0</v>
      </c>
      <c r="F34" s="9">
        <f>-ROUND(('BS'!F38+'BS'!F33)*0.07/12,0)</f>
        <v>0</v>
      </c>
      <c r="G34" s="9">
        <f>-ROUND(('BS'!G38+'BS'!G33)*0.07/12,0)</f>
        <v>0</v>
      </c>
      <c r="H34" s="9">
        <f>-ROUND(('BS'!H38+'BS'!H33)*0.07/12,0)</f>
        <v>0</v>
      </c>
      <c r="I34" s="9">
        <f>-ROUND(('BS'!I38+'BS'!I33)*0.07/12,0)</f>
        <v>0</v>
      </c>
      <c r="J34" s="9">
        <f>-ROUND(('BS'!J38+'BS'!J33)*0.07/12,0)</f>
        <v>0</v>
      </c>
      <c r="K34" s="9">
        <f>-ROUND(('BS'!K38+'BS'!K33)*0.07/12,0)</f>
        <v>0</v>
      </c>
      <c r="L34" s="9">
        <f>-ROUND(('BS'!L38+'BS'!L33)*0.07/12,0)</f>
        <v>0</v>
      </c>
      <c r="M34" s="9">
        <f>-ROUND(('BS'!M38+'BS'!M33)*0.07/12,0)</f>
        <v>0</v>
      </c>
      <c r="N34" s="9">
        <f>-ROUND(('BS'!N38+'BS'!N33)*0.07/12,0)</f>
        <v>0</v>
      </c>
      <c r="O34" s="9">
        <f>-ROUND(('BS'!O38+'BS'!O33)*0.07/12,0)</f>
        <v>0</v>
      </c>
      <c r="P34" s="9">
        <f>-ROUND(('BS'!P38+'BS'!P33)*0.07/12,0)</f>
        <v>0</v>
      </c>
      <c r="Q34" s="9">
        <f>-ROUND(('BS'!Q38+'BS'!Q33)*0.07/12,0)</f>
        <v>0</v>
      </c>
      <c r="R34" s="9">
        <f>-ROUND(('BS'!R38+'BS'!R33)*0.07/12,0)</f>
        <v>0</v>
      </c>
      <c r="S34" s="9">
        <f>-ROUND(('BS'!S38+'BS'!S33)*0.07/12,0)</f>
        <v>0</v>
      </c>
      <c r="T34" s="9">
        <f>-ROUND(('BS'!T38+'BS'!T33)*0.07/12,0)</f>
        <v>0</v>
      </c>
      <c r="U34" s="9">
        <f>-ROUND(('BS'!U38+'BS'!U33)*0.07/12,0)</f>
        <v>0</v>
      </c>
      <c r="V34" s="9">
        <f>-ROUND(('BS'!V38+'BS'!V33)*0.07/12,0)</f>
        <v>0</v>
      </c>
      <c r="W34" s="9">
        <f>-ROUND(('BS'!W38+'BS'!W33)*0.07/12,0)</f>
        <v>0</v>
      </c>
      <c r="X34" s="9">
        <f>-ROUND(('BS'!X38+'BS'!X33)*0.07/12,0)</f>
        <v>0</v>
      </c>
      <c r="Y34" s="9">
        <f>-ROUND(('BS'!Y38+'BS'!Y33)*0.07/12,0)</f>
        <v>0</v>
      </c>
      <c r="Z34" s="9">
        <f>-ROUND(('BS'!Z38+'BS'!Z33)*0.07/12,0)</f>
        <v>0</v>
      </c>
      <c r="AA34" s="9">
        <f>-ROUND(('BS'!AA38+'BS'!AA33)*0.07/12,0)</f>
        <v>0</v>
      </c>
      <c r="AB34" s="9">
        <f>-ROUND(('BS'!AB38+'BS'!AB33)*0.07/12,0)</f>
        <v>0</v>
      </c>
      <c r="AC34" s="9">
        <f>-ROUND(('BS'!AC38+'BS'!AC33)*0.07/12,0)</f>
        <v>0</v>
      </c>
      <c r="AD34" s="9">
        <f>-ROUND(('BS'!AD38+'BS'!AD33)*0.07/12,0)</f>
        <v>0</v>
      </c>
      <c r="AE34" s="9">
        <f>-ROUND(('BS'!AE38+'BS'!AE33)*0.07/12,0)</f>
        <v>0</v>
      </c>
      <c r="AF34" s="9">
        <f>-ROUND(('BS'!AF38+'BS'!AF33)*0.07/12,0)</f>
        <v>0</v>
      </c>
      <c r="AG34" s="9">
        <f>-ROUND(('BS'!AG38+'BS'!AG33)*0.07/12,0)</f>
        <v>0</v>
      </c>
      <c r="AH34" s="9">
        <f>-ROUND(('BS'!AH38+'BS'!AH33)*0.07/12,0)</f>
        <v>0</v>
      </c>
      <c r="AI34" s="9">
        <f>-ROUND(('BS'!AI38+'BS'!AI33)*0.07/12,0)</f>
        <v>0</v>
      </c>
      <c r="AJ34" s="9">
        <f>-ROUND(('BS'!AJ38+'BS'!AJ33)*0.07/12,0)</f>
        <v>0</v>
      </c>
      <c r="AK34" s="9">
        <f>-ROUND(('BS'!AK38+'BS'!AK33)*0.07/12,0)</f>
        <v>0</v>
      </c>
      <c r="AL34" s="9">
        <f>-ROUND(('BS'!AL38+'BS'!AL33)*0.07/12,0)</f>
        <v>0</v>
      </c>
      <c r="AM34" s="9">
        <f>-ROUND(('BS'!AM38+'BS'!AM33)*0.07/12,0)</f>
        <v>0</v>
      </c>
      <c r="AN34" s="9">
        <f>-ROUND(('BS'!AN38+'BS'!AN33)*0.07/12,0)</f>
        <v>0</v>
      </c>
      <c r="AO34" s="9">
        <f>-ROUND(('BS'!AO38+'BS'!AO33)*0.07/12,0)</f>
        <v>0</v>
      </c>
      <c r="AP34" s="9">
        <f>-ROUND(('BS'!AP38+'BS'!AP33)*0.07/12,0)</f>
        <v>0</v>
      </c>
      <c r="AQ34" s="9">
        <f>-ROUND(('BS'!AQ38+'BS'!AQ33)*0.07/12,0)</f>
        <v>0</v>
      </c>
      <c r="AR34" s="9">
        <f>-ROUND(('BS'!AR38+'BS'!AR33)*0.07/12,0)</f>
        <v>0</v>
      </c>
      <c r="AS34" s="9">
        <f>-ROUND(('BS'!AS38+'BS'!AS33)*0.07/12,0)</f>
        <v>0</v>
      </c>
      <c r="AT34" s="9">
        <f>-ROUND(('BS'!AT38+'BS'!AT33)*0.07/12,0)</f>
        <v>0</v>
      </c>
      <c r="AU34" s="9">
        <f>-ROUND(('BS'!AU38+'BS'!AU33)*0.07/12,0)</f>
        <v>0</v>
      </c>
      <c r="AV34" s="9">
        <f>-ROUND(('BS'!AV38+'BS'!AV33)*0.07/12,0)</f>
        <v>0</v>
      </c>
      <c r="AW34" s="9">
        <f>-ROUND(('BS'!AW38+'BS'!AW33)*0.07/12,0)</f>
        <v>0</v>
      </c>
      <c r="AX34" s="92">
        <f>AVERAGE(AM34:AW34)</f>
        <v>0</v>
      </c>
      <c r="AY34" s="92">
        <f t="shared" si="23"/>
        <v>0</v>
      </c>
      <c r="AZ34" s="92">
        <f t="shared" si="23"/>
        <v>0</v>
      </c>
      <c r="BA34" s="92">
        <f t="shared" si="23"/>
        <v>0</v>
      </c>
      <c r="BB34" s="92">
        <f t="shared" si="23"/>
        <v>0</v>
      </c>
      <c r="BC34" s="92">
        <f t="shared" si="23"/>
        <v>0</v>
      </c>
      <c r="BD34" s="92">
        <f t="shared" si="23"/>
        <v>0</v>
      </c>
      <c r="BE34" s="92">
        <f t="shared" si="23"/>
        <v>0</v>
      </c>
      <c r="BF34" s="92">
        <f t="shared" si="23"/>
        <v>0</v>
      </c>
      <c r="BG34" s="92">
        <f t="shared" si="23"/>
        <v>0</v>
      </c>
      <c r="BH34" s="92">
        <f t="shared" si="23"/>
        <v>0</v>
      </c>
      <c r="BI34" s="92">
        <f t="shared" si="23"/>
        <v>0</v>
      </c>
    </row>
    <row r="35" spans="1:61" ht="12.75">
      <c r="A35" s="10" t="s">
        <v>88</v>
      </c>
      <c r="B35" s="77">
        <f aca="true" t="shared" si="24" ref="B35:AG35">SUM(B32:B34)</f>
        <v>0</v>
      </c>
      <c r="C35" s="77">
        <f t="shared" si="24"/>
        <v>0</v>
      </c>
      <c r="D35" s="77">
        <f t="shared" si="24"/>
        <v>0</v>
      </c>
      <c r="E35" s="77">
        <f t="shared" si="24"/>
        <v>0</v>
      </c>
      <c r="F35" s="77">
        <f t="shared" si="24"/>
        <v>0</v>
      </c>
      <c r="G35" s="77">
        <f t="shared" si="24"/>
        <v>0</v>
      </c>
      <c r="H35" s="77">
        <f t="shared" si="24"/>
        <v>0</v>
      </c>
      <c r="I35" s="77">
        <f t="shared" si="24"/>
        <v>0</v>
      </c>
      <c r="J35" s="77">
        <f t="shared" si="24"/>
        <v>0</v>
      </c>
      <c r="K35" s="77">
        <f t="shared" si="24"/>
        <v>0</v>
      </c>
      <c r="L35" s="77">
        <f t="shared" si="24"/>
        <v>0</v>
      </c>
      <c r="M35" s="77">
        <f t="shared" si="24"/>
        <v>0</v>
      </c>
      <c r="N35" s="77">
        <f t="shared" si="24"/>
        <v>0</v>
      </c>
      <c r="O35" s="77">
        <f t="shared" si="24"/>
        <v>0</v>
      </c>
      <c r="P35" s="77">
        <f t="shared" si="24"/>
        <v>0</v>
      </c>
      <c r="Q35" s="77">
        <f t="shared" si="24"/>
        <v>0</v>
      </c>
      <c r="R35" s="77">
        <f t="shared" si="24"/>
        <v>0</v>
      </c>
      <c r="S35" s="77">
        <f t="shared" si="24"/>
        <v>0</v>
      </c>
      <c r="T35" s="77">
        <f t="shared" si="24"/>
        <v>0</v>
      </c>
      <c r="U35" s="77">
        <f t="shared" si="24"/>
        <v>0</v>
      </c>
      <c r="V35" s="77">
        <f t="shared" si="24"/>
        <v>0</v>
      </c>
      <c r="W35" s="77">
        <f t="shared" si="24"/>
        <v>0</v>
      </c>
      <c r="X35" s="77">
        <f t="shared" si="24"/>
        <v>0</v>
      </c>
      <c r="Y35" s="77">
        <f t="shared" si="24"/>
        <v>0</v>
      </c>
      <c r="Z35" s="77">
        <f t="shared" si="24"/>
        <v>0</v>
      </c>
      <c r="AA35" s="77">
        <f t="shared" si="24"/>
        <v>0</v>
      </c>
      <c r="AB35" s="77">
        <f t="shared" si="24"/>
        <v>0</v>
      </c>
      <c r="AC35" s="77">
        <f t="shared" si="24"/>
        <v>0</v>
      </c>
      <c r="AD35" s="77">
        <f t="shared" si="24"/>
        <v>0</v>
      </c>
      <c r="AE35" s="77">
        <f t="shared" si="24"/>
        <v>0</v>
      </c>
      <c r="AF35" s="77">
        <f t="shared" si="24"/>
        <v>0</v>
      </c>
      <c r="AG35" s="77">
        <f t="shared" si="24"/>
        <v>0</v>
      </c>
      <c r="AH35" s="77">
        <f aca="true" t="shared" si="25" ref="AH35:BI35">SUM(AH32:AH34)</f>
        <v>0</v>
      </c>
      <c r="AI35" s="77">
        <f t="shared" si="25"/>
        <v>0</v>
      </c>
      <c r="AJ35" s="77">
        <f t="shared" si="25"/>
        <v>0</v>
      </c>
      <c r="AK35" s="77">
        <f t="shared" si="25"/>
        <v>0</v>
      </c>
      <c r="AL35" s="77">
        <f t="shared" si="25"/>
        <v>0</v>
      </c>
      <c r="AM35" s="77">
        <f t="shared" si="25"/>
        <v>0</v>
      </c>
      <c r="AN35" s="77">
        <f t="shared" si="25"/>
        <v>0</v>
      </c>
      <c r="AO35" s="77">
        <f t="shared" si="25"/>
        <v>0</v>
      </c>
      <c r="AP35" s="77">
        <f t="shared" si="25"/>
        <v>0</v>
      </c>
      <c r="AQ35" s="77">
        <f t="shared" si="25"/>
        <v>0</v>
      </c>
      <c r="AR35" s="77">
        <f t="shared" si="25"/>
        <v>0</v>
      </c>
      <c r="AS35" s="77">
        <f t="shared" si="25"/>
        <v>0</v>
      </c>
      <c r="AT35" s="77">
        <f t="shared" si="25"/>
        <v>0</v>
      </c>
      <c r="AU35" s="77">
        <f t="shared" si="25"/>
        <v>0</v>
      </c>
      <c r="AV35" s="77">
        <f t="shared" si="25"/>
        <v>0</v>
      </c>
      <c r="AW35" s="77">
        <f t="shared" si="25"/>
        <v>0</v>
      </c>
      <c r="AX35" s="77">
        <f t="shared" si="25"/>
        <v>0</v>
      </c>
      <c r="AY35" s="77">
        <f t="shared" si="25"/>
        <v>0</v>
      </c>
      <c r="AZ35" s="77">
        <f t="shared" si="25"/>
        <v>0</v>
      </c>
      <c r="BA35" s="77">
        <f t="shared" si="25"/>
        <v>0</v>
      </c>
      <c r="BB35" s="77">
        <f t="shared" si="25"/>
        <v>0</v>
      </c>
      <c r="BC35" s="77">
        <f t="shared" si="25"/>
        <v>0</v>
      </c>
      <c r="BD35" s="77">
        <f t="shared" si="25"/>
        <v>0</v>
      </c>
      <c r="BE35" s="77">
        <f t="shared" si="25"/>
        <v>0</v>
      </c>
      <c r="BF35" s="77">
        <f t="shared" si="25"/>
        <v>0</v>
      </c>
      <c r="BG35" s="77">
        <f t="shared" si="25"/>
        <v>0</v>
      </c>
      <c r="BH35" s="77">
        <f t="shared" si="25"/>
        <v>0</v>
      </c>
      <c r="BI35" s="77">
        <f t="shared" si="25"/>
        <v>0</v>
      </c>
    </row>
    <row r="36" ht="12.75">
      <c r="A36" s="11"/>
    </row>
    <row r="37" spans="1:61" ht="13.5" thickBot="1">
      <c r="A37" s="10" t="s">
        <v>1</v>
      </c>
      <c r="B37" s="37">
        <f aca="true" t="shared" si="26" ref="B37:AG37">B29+B35</f>
        <v>0</v>
      </c>
      <c r="C37" s="37">
        <f t="shared" si="26"/>
        <v>0</v>
      </c>
      <c r="D37" s="37">
        <f t="shared" si="26"/>
        <v>0</v>
      </c>
      <c r="E37" s="37">
        <f t="shared" si="26"/>
        <v>0</v>
      </c>
      <c r="F37" s="37">
        <f t="shared" si="26"/>
        <v>0</v>
      </c>
      <c r="G37" s="37">
        <f t="shared" si="26"/>
        <v>0</v>
      </c>
      <c r="H37" s="37">
        <f t="shared" si="26"/>
        <v>0</v>
      </c>
      <c r="I37" s="37">
        <f t="shared" si="26"/>
        <v>0</v>
      </c>
      <c r="J37" s="37">
        <f t="shared" si="26"/>
        <v>0</v>
      </c>
      <c r="K37" s="37">
        <f t="shared" si="26"/>
        <v>0</v>
      </c>
      <c r="L37" s="37">
        <f t="shared" si="26"/>
        <v>0</v>
      </c>
      <c r="M37" s="37">
        <f t="shared" si="26"/>
        <v>0</v>
      </c>
      <c r="N37" s="37">
        <f t="shared" si="26"/>
        <v>0</v>
      </c>
      <c r="O37" s="37">
        <f t="shared" si="26"/>
        <v>0</v>
      </c>
      <c r="P37" s="37">
        <f t="shared" si="26"/>
        <v>0</v>
      </c>
      <c r="Q37" s="37">
        <f t="shared" si="26"/>
        <v>0</v>
      </c>
      <c r="R37" s="37">
        <f t="shared" si="26"/>
        <v>0</v>
      </c>
      <c r="S37" s="37">
        <f t="shared" si="26"/>
        <v>0</v>
      </c>
      <c r="T37" s="37">
        <f t="shared" si="26"/>
        <v>0</v>
      </c>
      <c r="U37" s="37">
        <f t="shared" si="26"/>
        <v>0</v>
      </c>
      <c r="V37" s="37">
        <f t="shared" si="26"/>
        <v>0</v>
      </c>
      <c r="W37" s="37">
        <f t="shared" si="26"/>
        <v>0</v>
      </c>
      <c r="X37" s="37">
        <f t="shared" si="26"/>
        <v>0</v>
      </c>
      <c r="Y37" s="37">
        <f t="shared" si="26"/>
        <v>0</v>
      </c>
      <c r="Z37" s="37">
        <f t="shared" si="26"/>
        <v>0</v>
      </c>
      <c r="AA37" s="37">
        <f t="shared" si="26"/>
        <v>0</v>
      </c>
      <c r="AB37" s="37">
        <f t="shared" si="26"/>
        <v>0</v>
      </c>
      <c r="AC37" s="37">
        <f t="shared" si="26"/>
        <v>0</v>
      </c>
      <c r="AD37" s="37">
        <f t="shared" si="26"/>
        <v>0</v>
      </c>
      <c r="AE37" s="37">
        <f t="shared" si="26"/>
        <v>0</v>
      </c>
      <c r="AF37" s="37">
        <f t="shared" si="26"/>
        <v>0</v>
      </c>
      <c r="AG37" s="37">
        <f t="shared" si="26"/>
        <v>0</v>
      </c>
      <c r="AH37" s="37">
        <f aca="true" t="shared" si="27" ref="AH37:BI37">AH29+AH35</f>
        <v>0</v>
      </c>
      <c r="AI37" s="37">
        <f t="shared" si="27"/>
        <v>0</v>
      </c>
      <c r="AJ37" s="37">
        <f t="shared" si="27"/>
        <v>0</v>
      </c>
      <c r="AK37" s="37">
        <f t="shared" si="27"/>
        <v>0</v>
      </c>
      <c r="AL37" s="37">
        <f t="shared" si="27"/>
        <v>0</v>
      </c>
      <c r="AM37" s="37">
        <f t="shared" si="27"/>
        <v>0</v>
      </c>
      <c r="AN37" s="37">
        <f t="shared" si="27"/>
        <v>0</v>
      </c>
      <c r="AO37" s="37">
        <f t="shared" si="27"/>
        <v>0</v>
      </c>
      <c r="AP37" s="37">
        <f t="shared" si="27"/>
        <v>0</v>
      </c>
      <c r="AQ37" s="37">
        <f t="shared" si="27"/>
        <v>0</v>
      </c>
      <c r="AR37" s="37">
        <f t="shared" si="27"/>
        <v>0</v>
      </c>
      <c r="AS37" s="37">
        <f t="shared" si="27"/>
        <v>0</v>
      </c>
      <c r="AT37" s="37">
        <f t="shared" si="27"/>
        <v>0</v>
      </c>
      <c r="AU37" s="37">
        <f t="shared" si="27"/>
        <v>0</v>
      </c>
      <c r="AV37" s="37">
        <f t="shared" si="27"/>
        <v>0</v>
      </c>
      <c r="AW37" s="37">
        <f t="shared" si="27"/>
        <v>0</v>
      </c>
      <c r="AX37" s="37">
        <f t="shared" si="27"/>
        <v>0</v>
      </c>
      <c r="AY37" s="37">
        <f t="shared" si="27"/>
        <v>0</v>
      </c>
      <c r="AZ37" s="37">
        <f t="shared" si="27"/>
        <v>0</v>
      </c>
      <c r="BA37" s="37">
        <f t="shared" si="27"/>
        <v>0</v>
      </c>
      <c r="BB37" s="37">
        <f t="shared" si="27"/>
        <v>0</v>
      </c>
      <c r="BC37" s="37">
        <f t="shared" si="27"/>
        <v>0</v>
      </c>
      <c r="BD37" s="37">
        <f t="shared" si="27"/>
        <v>0</v>
      </c>
      <c r="BE37" s="37">
        <f t="shared" si="27"/>
        <v>0</v>
      </c>
      <c r="BF37" s="37">
        <f t="shared" si="27"/>
        <v>0</v>
      </c>
      <c r="BG37" s="37">
        <f t="shared" si="27"/>
        <v>0</v>
      </c>
      <c r="BH37" s="37">
        <f t="shared" si="27"/>
        <v>0</v>
      </c>
      <c r="BI37" s="37">
        <f t="shared" si="27"/>
        <v>0</v>
      </c>
    </row>
    <row r="38" spans="1:61" ht="13.5" thickTop="1">
      <c r="A38" s="80" t="s">
        <v>202</v>
      </c>
      <c r="B38" s="75" t="e">
        <f aca="true" t="shared" si="28" ref="B38:AG38">B37/B7</f>
        <v>#DIV/0!</v>
      </c>
      <c r="C38" s="75" t="e">
        <f t="shared" si="28"/>
        <v>#DIV/0!</v>
      </c>
      <c r="D38" s="75" t="e">
        <f t="shared" si="28"/>
        <v>#DIV/0!</v>
      </c>
      <c r="E38" s="75" t="e">
        <f t="shared" si="28"/>
        <v>#DIV/0!</v>
      </c>
      <c r="F38" s="75" t="e">
        <f t="shared" si="28"/>
        <v>#DIV/0!</v>
      </c>
      <c r="G38" s="75" t="e">
        <f t="shared" si="28"/>
        <v>#DIV/0!</v>
      </c>
      <c r="H38" s="75" t="e">
        <f t="shared" si="28"/>
        <v>#DIV/0!</v>
      </c>
      <c r="I38" s="75" t="e">
        <f t="shared" si="28"/>
        <v>#DIV/0!</v>
      </c>
      <c r="J38" s="75" t="e">
        <f t="shared" si="28"/>
        <v>#DIV/0!</v>
      </c>
      <c r="K38" s="75" t="e">
        <f t="shared" si="28"/>
        <v>#DIV/0!</v>
      </c>
      <c r="L38" s="75" t="e">
        <f t="shared" si="28"/>
        <v>#DIV/0!</v>
      </c>
      <c r="M38" s="75" t="e">
        <f t="shared" si="28"/>
        <v>#DIV/0!</v>
      </c>
      <c r="N38" s="75" t="e">
        <f t="shared" si="28"/>
        <v>#DIV/0!</v>
      </c>
      <c r="O38" s="75" t="e">
        <f t="shared" si="28"/>
        <v>#DIV/0!</v>
      </c>
      <c r="P38" s="75" t="e">
        <f t="shared" si="28"/>
        <v>#DIV/0!</v>
      </c>
      <c r="Q38" s="75" t="e">
        <f t="shared" si="28"/>
        <v>#DIV/0!</v>
      </c>
      <c r="R38" s="75" t="e">
        <f t="shared" si="28"/>
        <v>#DIV/0!</v>
      </c>
      <c r="S38" s="75" t="e">
        <f t="shared" si="28"/>
        <v>#DIV/0!</v>
      </c>
      <c r="T38" s="75" t="e">
        <f t="shared" si="28"/>
        <v>#DIV/0!</v>
      </c>
      <c r="U38" s="75" t="e">
        <f t="shared" si="28"/>
        <v>#DIV/0!</v>
      </c>
      <c r="V38" s="75" t="e">
        <f t="shared" si="28"/>
        <v>#DIV/0!</v>
      </c>
      <c r="W38" s="75" t="e">
        <f t="shared" si="28"/>
        <v>#DIV/0!</v>
      </c>
      <c r="X38" s="75" t="e">
        <f t="shared" si="28"/>
        <v>#DIV/0!</v>
      </c>
      <c r="Y38" s="75" t="e">
        <f t="shared" si="28"/>
        <v>#DIV/0!</v>
      </c>
      <c r="Z38" s="75" t="e">
        <f t="shared" si="28"/>
        <v>#DIV/0!</v>
      </c>
      <c r="AA38" s="75" t="e">
        <f t="shared" si="28"/>
        <v>#DIV/0!</v>
      </c>
      <c r="AB38" s="75" t="e">
        <f t="shared" si="28"/>
        <v>#DIV/0!</v>
      </c>
      <c r="AC38" s="75" t="e">
        <f t="shared" si="28"/>
        <v>#DIV/0!</v>
      </c>
      <c r="AD38" s="75" t="e">
        <f t="shared" si="28"/>
        <v>#DIV/0!</v>
      </c>
      <c r="AE38" s="75" t="e">
        <f t="shared" si="28"/>
        <v>#DIV/0!</v>
      </c>
      <c r="AF38" s="75" t="e">
        <f t="shared" si="28"/>
        <v>#DIV/0!</v>
      </c>
      <c r="AG38" s="75" t="e">
        <f t="shared" si="28"/>
        <v>#DIV/0!</v>
      </c>
      <c r="AH38" s="75" t="e">
        <f aca="true" t="shared" si="29" ref="AH38:BI38">AH37/AH7</f>
        <v>#DIV/0!</v>
      </c>
      <c r="AI38" s="75" t="e">
        <f t="shared" si="29"/>
        <v>#DIV/0!</v>
      </c>
      <c r="AJ38" s="75" t="e">
        <f t="shared" si="29"/>
        <v>#DIV/0!</v>
      </c>
      <c r="AK38" s="75" t="e">
        <f t="shared" si="29"/>
        <v>#DIV/0!</v>
      </c>
      <c r="AL38" s="75" t="e">
        <f t="shared" si="29"/>
        <v>#DIV/0!</v>
      </c>
      <c r="AM38" s="75" t="e">
        <f t="shared" si="29"/>
        <v>#DIV/0!</v>
      </c>
      <c r="AN38" s="75" t="e">
        <f t="shared" si="29"/>
        <v>#DIV/0!</v>
      </c>
      <c r="AO38" s="75" t="e">
        <f t="shared" si="29"/>
        <v>#DIV/0!</v>
      </c>
      <c r="AP38" s="75" t="e">
        <f t="shared" si="29"/>
        <v>#DIV/0!</v>
      </c>
      <c r="AQ38" s="75" t="e">
        <f t="shared" si="29"/>
        <v>#DIV/0!</v>
      </c>
      <c r="AR38" s="75" t="e">
        <f t="shared" si="29"/>
        <v>#DIV/0!</v>
      </c>
      <c r="AS38" s="75" t="e">
        <f t="shared" si="29"/>
        <v>#DIV/0!</v>
      </c>
      <c r="AT38" s="75" t="e">
        <f t="shared" si="29"/>
        <v>#DIV/0!</v>
      </c>
      <c r="AU38" s="75" t="e">
        <f t="shared" si="29"/>
        <v>#DIV/0!</v>
      </c>
      <c r="AV38" s="75" t="e">
        <f t="shared" si="29"/>
        <v>#DIV/0!</v>
      </c>
      <c r="AW38" s="75" t="e">
        <f t="shared" si="29"/>
        <v>#DIV/0!</v>
      </c>
      <c r="AX38" s="75" t="e">
        <f t="shared" si="29"/>
        <v>#DIV/0!</v>
      </c>
      <c r="AY38" s="75" t="e">
        <f t="shared" si="29"/>
        <v>#DIV/0!</v>
      </c>
      <c r="AZ38" s="75" t="e">
        <f t="shared" si="29"/>
        <v>#DIV/0!</v>
      </c>
      <c r="BA38" s="75" t="e">
        <f t="shared" si="29"/>
        <v>#DIV/0!</v>
      </c>
      <c r="BB38" s="75" t="e">
        <f t="shared" si="29"/>
        <v>#DIV/0!</v>
      </c>
      <c r="BC38" s="75" t="e">
        <f t="shared" si="29"/>
        <v>#DIV/0!</v>
      </c>
      <c r="BD38" s="75" t="e">
        <f t="shared" si="29"/>
        <v>#DIV/0!</v>
      </c>
      <c r="BE38" s="75" t="e">
        <f t="shared" si="29"/>
        <v>#DIV/0!</v>
      </c>
      <c r="BF38" s="75" t="e">
        <f t="shared" si="29"/>
        <v>#DIV/0!</v>
      </c>
      <c r="BG38" s="75" t="e">
        <f t="shared" si="29"/>
        <v>#DIV/0!</v>
      </c>
      <c r="BH38" s="75" t="e">
        <f t="shared" si="29"/>
        <v>#DIV/0!</v>
      </c>
      <c r="BI38" s="75" t="e">
        <f t="shared" si="29"/>
        <v>#DIV/0!</v>
      </c>
    </row>
    <row r="39" spans="1:61" s="76" customFormat="1" ht="12.75">
      <c r="A39" s="12" t="s">
        <v>126</v>
      </c>
      <c r="B39" s="76">
        <f>SUM($B$37:B37)</f>
        <v>0</v>
      </c>
      <c r="C39" s="76">
        <f>SUM($B$37:C37)</f>
        <v>0</v>
      </c>
      <c r="D39" s="76">
        <f>SUM($B$37:D37)</f>
        <v>0</v>
      </c>
      <c r="E39" s="76">
        <f>SUM($B$37:E37)</f>
        <v>0</v>
      </c>
      <c r="F39" s="76">
        <f>SUM($B$37:F37)</f>
        <v>0</v>
      </c>
      <c r="G39" s="76">
        <f>SUM($B$37:G37)</f>
        <v>0</v>
      </c>
      <c r="H39" s="76">
        <f>SUM($B$37:H37)</f>
        <v>0</v>
      </c>
      <c r="I39" s="76">
        <f>SUM($B$37:I37)</f>
        <v>0</v>
      </c>
      <c r="J39" s="76">
        <f>SUM($B$37:J37)</f>
        <v>0</v>
      </c>
      <c r="K39" s="76">
        <f>SUM($B$37:K37)</f>
        <v>0</v>
      </c>
      <c r="L39" s="76">
        <f>SUM($B$37:L37)</f>
        <v>0</v>
      </c>
      <c r="M39" s="76">
        <f>SUM($B$37:M37)</f>
        <v>0</v>
      </c>
      <c r="N39" s="76">
        <f>SUM($N$37:N37)</f>
        <v>0</v>
      </c>
      <c r="O39" s="76">
        <f>SUM($N$37:O37)</f>
        <v>0</v>
      </c>
      <c r="P39" s="76">
        <f>SUM($N$37:P37)</f>
        <v>0</v>
      </c>
      <c r="Q39" s="76">
        <f>SUM($N$37:Q37)</f>
        <v>0</v>
      </c>
      <c r="R39" s="76">
        <f>SUM($N$37:R37)</f>
        <v>0</v>
      </c>
      <c r="S39" s="76">
        <f>SUM($N$37:S37)</f>
        <v>0</v>
      </c>
      <c r="T39" s="76">
        <f>SUM($N$37:T37)</f>
        <v>0</v>
      </c>
      <c r="U39" s="76">
        <f>SUM($N$37:U37)</f>
        <v>0</v>
      </c>
      <c r="V39" s="76">
        <f>SUM($N$37:V37)</f>
        <v>0</v>
      </c>
      <c r="W39" s="76">
        <f>SUM($N$37:W37)</f>
        <v>0</v>
      </c>
      <c r="X39" s="76">
        <f>SUM($N$37:X37)</f>
        <v>0</v>
      </c>
      <c r="Y39" s="76">
        <f>SUM($N$37:Y37)</f>
        <v>0</v>
      </c>
      <c r="Z39" s="76">
        <f>SUM($Z$37:Z37)</f>
        <v>0</v>
      </c>
      <c r="AA39" s="76">
        <f>SUM($Z$37:AA37)</f>
        <v>0</v>
      </c>
      <c r="AB39" s="82">
        <f>SUM($Z$37:AB37)</f>
        <v>0</v>
      </c>
      <c r="AC39" s="76">
        <f>SUM($Z$37:AC37)</f>
        <v>0</v>
      </c>
      <c r="AD39" s="76">
        <f>SUM($Z$37:AD37)</f>
        <v>0</v>
      </c>
      <c r="AE39" s="76">
        <f>SUM($Z$37:AE37)</f>
        <v>0</v>
      </c>
      <c r="AF39" s="76">
        <f>SUM($Z$37:AF37)</f>
        <v>0</v>
      </c>
      <c r="AG39" s="76">
        <f>SUM($Z$37:AG37)</f>
        <v>0</v>
      </c>
      <c r="AH39" s="76">
        <f>SUM($Z$37:AH37)</f>
        <v>0</v>
      </c>
      <c r="AI39" s="76">
        <f>SUM($Z$37:AI37)</f>
        <v>0</v>
      </c>
      <c r="AJ39" s="76">
        <f>SUM($Z$37:AJ37)</f>
        <v>0</v>
      </c>
      <c r="AK39" s="76">
        <f>SUM($Z$37:AK37)</f>
        <v>0</v>
      </c>
      <c r="AL39" s="76">
        <f>SUM($AL$37:AL37)</f>
        <v>0</v>
      </c>
      <c r="AM39" s="76">
        <f>SUM($AL$37:AM37)</f>
        <v>0</v>
      </c>
      <c r="AN39" s="76">
        <f>SUM($AL$37:AN37)</f>
        <v>0</v>
      </c>
      <c r="AO39" s="76">
        <f>SUM($AL$37:AO37)</f>
        <v>0</v>
      </c>
      <c r="AP39" s="76">
        <f>SUM($AL$37:AP37)</f>
        <v>0</v>
      </c>
      <c r="AQ39" s="76">
        <f>SUM($AL$37:AQ37)</f>
        <v>0</v>
      </c>
      <c r="AR39" s="76">
        <f>SUM($AL$37:AR37)</f>
        <v>0</v>
      </c>
      <c r="AS39" s="76">
        <f>SUM($AL$37:AS37)</f>
        <v>0</v>
      </c>
      <c r="AT39" s="76">
        <f>SUM($AL$37:AT37)</f>
        <v>0</v>
      </c>
      <c r="AU39" s="76">
        <f>SUM($AL$37:AU37)</f>
        <v>0</v>
      </c>
      <c r="AV39" s="76">
        <f>SUM($AL$37:AV37)</f>
        <v>0</v>
      </c>
      <c r="AW39" s="76">
        <f>SUM($AL$37:AW37)</f>
        <v>0</v>
      </c>
      <c r="AX39" s="76">
        <f>SUM($AX$37:AX37)</f>
        <v>0</v>
      </c>
      <c r="AY39" s="76">
        <f>SUM($AX$37:AY37)</f>
        <v>0</v>
      </c>
      <c r="AZ39" s="76">
        <f>SUM($AX$37:AZ37)</f>
        <v>0</v>
      </c>
      <c r="BA39" s="76">
        <f>SUM($AX$37:BA37)</f>
        <v>0</v>
      </c>
      <c r="BB39" s="76">
        <f>SUM($AX$37:BB37)</f>
        <v>0</v>
      </c>
      <c r="BC39" s="76">
        <f>SUM($AX$37:BC37)</f>
        <v>0</v>
      </c>
      <c r="BD39" s="76">
        <f>SUM($AX$37:BD37)</f>
        <v>0</v>
      </c>
      <c r="BE39" s="76">
        <f>SUM($AX$37:BE37)</f>
        <v>0</v>
      </c>
      <c r="BF39" s="76">
        <f>SUM($AX$37:BF37)</f>
        <v>0</v>
      </c>
      <c r="BG39" s="76">
        <f>SUM($AX$37:BG37)</f>
        <v>0</v>
      </c>
      <c r="BH39" s="76">
        <f>SUM($AX$37:BH37)</f>
        <v>0</v>
      </c>
      <c r="BI39" s="76">
        <f>SUM($AX$37:BI37)</f>
        <v>0</v>
      </c>
    </row>
    <row r="40" spans="1:45" ht="15">
      <c r="A40" s="13" t="s">
        <v>89</v>
      </c>
      <c r="AS40" s="4" t="e">
        <f>+AS39/SUM(#REF!)</f>
        <v>#REF!</v>
      </c>
    </row>
    <row r="41" spans="1:61" s="26" customFormat="1" ht="12.75">
      <c r="A41" s="93" t="s">
        <v>90</v>
      </c>
      <c r="B41" s="28">
        <v>0.1</v>
      </c>
      <c r="C41" s="28">
        <v>0.1</v>
      </c>
      <c r="D41" s="28">
        <v>0.1</v>
      </c>
      <c r="E41" s="28">
        <v>0.1</v>
      </c>
      <c r="F41" s="28">
        <v>0.1</v>
      </c>
      <c r="G41" s="28">
        <v>0.1</v>
      </c>
      <c r="H41" s="28">
        <v>0.1</v>
      </c>
      <c r="I41" s="28">
        <v>0.1</v>
      </c>
      <c r="J41" s="28">
        <v>0.1</v>
      </c>
      <c r="K41" s="28">
        <v>0.1</v>
      </c>
      <c r="L41" s="28">
        <v>0.1</v>
      </c>
      <c r="M41" s="28">
        <v>0.1</v>
      </c>
      <c r="N41" s="28">
        <v>0.1</v>
      </c>
      <c r="O41" s="28">
        <v>0.1</v>
      </c>
      <c r="P41" s="28">
        <v>0.1</v>
      </c>
      <c r="Q41" s="28">
        <v>0.1</v>
      </c>
      <c r="R41" s="28">
        <v>0.1</v>
      </c>
      <c r="S41" s="28">
        <v>0.1</v>
      </c>
      <c r="T41" s="28">
        <v>0.1</v>
      </c>
      <c r="U41" s="28">
        <v>0.1</v>
      </c>
      <c r="V41" s="28">
        <v>0.1</v>
      </c>
      <c r="W41" s="28">
        <v>0.1</v>
      </c>
      <c r="X41" s="28">
        <v>0.1</v>
      </c>
      <c r="Y41" s="28">
        <v>0.1</v>
      </c>
      <c r="Z41" s="28">
        <v>0.1</v>
      </c>
      <c r="AA41" s="28">
        <v>0.1</v>
      </c>
      <c r="AB41" s="28">
        <v>0.1</v>
      </c>
      <c r="AC41" s="28">
        <v>0.1</v>
      </c>
      <c r="AD41" s="28">
        <v>0.1</v>
      </c>
      <c r="AE41" s="28">
        <v>0.1</v>
      </c>
      <c r="AF41" s="28">
        <v>0.1</v>
      </c>
      <c r="AG41" s="28">
        <v>0.1</v>
      </c>
      <c r="AH41" s="28">
        <v>0.1</v>
      </c>
      <c r="AI41" s="28">
        <v>0.1</v>
      </c>
      <c r="AJ41" s="28">
        <v>0.1</v>
      </c>
      <c r="AK41" s="28">
        <v>0.1</v>
      </c>
      <c r="AL41" s="28">
        <v>0.1</v>
      </c>
      <c r="AM41" s="28">
        <v>0.1</v>
      </c>
      <c r="AN41" s="28">
        <v>0.1</v>
      </c>
      <c r="AO41" s="28">
        <v>0.1</v>
      </c>
      <c r="AP41" s="28">
        <v>0.1</v>
      </c>
      <c r="AQ41" s="28">
        <v>0.1</v>
      </c>
      <c r="AR41" s="28">
        <v>0.1</v>
      </c>
      <c r="AS41" s="28">
        <v>0.1</v>
      </c>
      <c r="AT41" s="28">
        <v>0.1</v>
      </c>
      <c r="AU41" s="28">
        <v>0.1</v>
      </c>
      <c r="AV41" s="28">
        <v>0.1</v>
      </c>
      <c r="AW41" s="28">
        <v>0.1</v>
      </c>
      <c r="AX41" s="28">
        <v>1.1</v>
      </c>
      <c r="AY41" s="28">
        <v>2.1</v>
      </c>
      <c r="AZ41" s="28">
        <v>3.1</v>
      </c>
      <c r="BA41" s="28">
        <v>4.1</v>
      </c>
      <c r="BB41" s="28">
        <v>5.1</v>
      </c>
      <c r="BC41" s="28">
        <v>6.1</v>
      </c>
      <c r="BD41" s="28">
        <v>7.1</v>
      </c>
      <c r="BE41" s="28">
        <v>8.1</v>
      </c>
      <c r="BF41" s="28">
        <v>9.1</v>
      </c>
      <c r="BG41" s="28">
        <v>10.1</v>
      </c>
      <c r="BH41" s="28">
        <v>11.1</v>
      </c>
      <c r="BI41" s="28">
        <v>12.1</v>
      </c>
    </row>
    <row r="43" spans="1:61" ht="12.75">
      <c r="A43" s="14" t="s">
        <v>100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26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1</v>
      </c>
      <c r="AY43" s="5">
        <v>2</v>
      </c>
      <c r="AZ43" s="5">
        <v>3</v>
      </c>
      <c r="BA43" s="5">
        <v>4</v>
      </c>
      <c r="BB43" s="5">
        <v>5</v>
      </c>
      <c r="BC43" s="5">
        <v>6</v>
      </c>
      <c r="BD43" s="5">
        <v>7</v>
      </c>
      <c r="BE43" s="5">
        <v>8</v>
      </c>
      <c r="BF43" s="5">
        <v>9</v>
      </c>
      <c r="BG43" s="5">
        <v>10</v>
      </c>
      <c r="BH43" s="5">
        <v>11</v>
      </c>
      <c r="BI43" s="5">
        <v>12</v>
      </c>
    </row>
    <row r="45" spans="1:61" ht="12.75">
      <c r="A45" s="14" t="s">
        <v>92</v>
      </c>
      <c r="B45" s="5">
        <f aca="true" t="shared" si="30" ref="B45:AG45">B11</f>
        <v>0</v>
      </c>
      <c r="C45" s="5">
        <f t="shared" si="30"/>
        <v>0</v>
      </c>
      <c r="D45" s="5">
        <f t="shared" si="30"/>
        <v>0</v>
      </c>
      <c r="E45" s="5">
        <f t="shared" si="30"/>
        <v>0</v>
      </c>
      <c r="F45" s="5">
        <f t="shared" si="30"/>
        <v>0</v>
      </c>
      <c r="G45" s="5">
        <f t="shared" si="30"/>
        <v>0</v>
      </c>
      <c r="H45" s="5">
        <f t="shared" si="30"/>
        <v>0</v>
      </c>
      <c r="I45" s="5">
        <f t="shared" si="30"/>
        <v>0</v>
      </c>
      <c r="J45" s="5">
        <f t="shared" si="30"/>
        <v>0</v>
      </c>
      <c r="K45" s="5">
        <f t="shared" si="30"/>
        <v>0</v>
      </c>
      <c r="L45" s="5">
        <f t="shared" si="30"/>
        <v>0</v>
      </c>
      <c r="M45" s="5">
        <f t="shared" si="30"/>
        <v>0</v>
      </c>
      <c r="N45" s="5">
        <f t="shared" si="30"/>
        <v>0</v>
      </c>
      <c r="O45" s="5">
        <f t="shared" si="30"/>
        <v>0</v>
      </c>
      <c r="P45" s="5">
        <f t="shared" si="30"/>
        <v>0</v>
      </c>
      <c r="Q45" s="5">
        <f t="shared" si="30"/>
        <v>0</v>
      </c>
      <c r="R45" s="5">
        <f t="shared" si="30"/>
        <v>0</v>
      </c>
      <c r="S45" s="5">
        <f t="shared" si="30"/>
        <v>0</v>
      </c>
      <c r="T45" s="5">
        <f t="shared" si="30"/>
        <v>0</v>
      </c>
      <c r="U45" s="5">
        <f t="shared" si="30"/>
        <v>0</v>
      </c>
      <c r="V45" s="5">
        <f t="shared" si="30"/>
        <v>0</v>
      </c>
      <c r="W45" s="5">
        <f t="shared" si="30"/>
        <v>0</v>
      </c>
      <c r="X45" s="5">
        <f t="shared" si="30"/>
        <v>0</v>
      </c>
      <c r="Y45" s="5">
        <f t="shared" si="30"/>
        <v>0</v>
      </c>
      <c r="Z45" s="5">
        <f t="shared" si="30"/>
        <v>0</v>
      </c>
      <c r="AA45" s="5">
        <f t="shared" si="30"/>
        <v>0</v>
      </c>
      <c r="AB45" s="5">
        <f t="shared" si="30"/>
        <v>0</v>
      </c>
      <c r="AC45" s="5">
        <f t="shared" si="30"/>
        <v>0</v>
      </c>
      <c r="AD45" s="5">
        <f t="shared" si="30"/>
        <v>0</v>
      </c>
      <c r="AE45" s="5">
        <f t="shared" si="30"/>
        <v>0</v>
      </c>
      <c r="AF45" s="5">
        <f t="shared" si="30"/>
        <v>0</v>
      </c>
      <c r="AG45" s="5">
        <f t="shared" si="30"/>
        <v>0</v>
      </c>
      <c r="AH45" s="5">
        <f aca="true" t="shared" si="31" ref="AH45:BI45">AH11</f>
        <v>0</v>
      </c>
      <c r="AI45" s="5">
        <f t="shared" si="31"/>
        <v>0</v>
      </c>
      <c r="AJ45" s="5">
        <f t="shared" si="31"/>
        <v>0</v>
      </c>
      <c r="AK45" s="5">
        <f t="shared" si="31"/>
        <v>0</v>
      </c>
      <c r="AL45" s="5">
        <f t="shared" si="31"/>
        <v>0</v>
      </c>
      <c r="AM45" s="5">
        <f t="shared" si="31"/>
        <v>0</v>
      </c>
      <c r="AN45" s="5">
        <f t="shared" si="31"/>
        <v>0</v>
      </c>
      <c r="AO45" s="5">
        <f t="shared" si="31"/>
        <v>0</v>
      </c>
      <c r="AP45" s="5">
        <f t="shared" si="31"/>
        <v>0</v>
      </c>
      <c r="AQ45" s="5">
        <f t="shared" si="31"/>
        <v>0</v>
      </c>
      <c r="AR45" s="5">
        <f t="shared" si="31"/>
        <v>0</v>
      </c>
      <c r="AS45" s="5">
        <f t="shared" si="31"/>
        <v>0</v>
      </c>
      <c r="AT45" s="5">
        <f t="shared" si="31"/>
        <v>0</v>
      </c>
      <c r="AU45" s="5">
        <f t="shared" si="31"/>
        <v>0</v>
      </c>
      <c r="AV45" s="5">
        <f t="shared" si="31"/>
        <v>0</v>
      </c>
      <c r="AW45" s="5">
        <f t="shared" si="31"/>
        <v>0</v>
      </c>
      <c r="AX45" s="5">
        <f t="shared" si="31"/>
        <v>0</v>
      </c>
      <c r="AY45" s="5">
        <f t="shared" si="31"/>
        <v>0</v>
      </c>
      <c r="AZ45" s="5">
        <f t="shared" si="31"/>
        <v>0</v>
      </c>
      <c r="BA45" s="5">
        <f t="shared" si="31"/>
        <v>0</v>
      </c>
      <c r="BB45" s="5">
        <f t="shared" si="31"/>
        <v>0</v>
      </c>
      <c r="BC45" s="5">
        <f t="shared" si="31"/>
        <v>0</v>
      </c>
      <c r="BD45" s="5">
        <f t="shared" si="31"/>
        <v>0</v>
      </c>
      <c r="BE45" s="5">
        <f t="shared" si="31"/>
        <v>0</v>
      </c>
      <c r="BF45" s="5">
        <f t="shared" si="31"/>
        <v>0</v>
      </c>
      <c r="BG45" s="5">
        <f t="shared" si="31"/>
        <v>0</v>
      </c>
      <c r="BH45" s="5">
        <f t="shared" si="31"/>
        <v>0</v>
      </c>
      <c r="BI45" s="5">
        <f t="shared" si="31"/>
        <v>0</v>
      </c>
    </row>
    <row r="46" spans="1:61" ht="12.75">
      <c r="A46" s="14" t="s">
        <v>93</v>
      </c>
      <c r="B46" s="5">
        <f aca="true" t="shared" si="32" ref="B46:AN46">+B22+B14</f>
        <v>0</v>
      </c>
      <c r="C46" s="5">
        <f t="shared" si="32"/>
        <v>0</v>
      </c>
      <c r="D46" s="5">
        <f t="shared" si="32"/>
        <v>0</v>
      </c>
      <c r="E46" s="5">
        <f t="shared" si="32"/>
        <v>0</v>
      </c>
      <c r="F46" s="5">
        <f t="shared" si="32"/>
        <v>0</v>
      </c>
      <c r="G46" s="5">
        <f t="shared" si="32"/>
        <v>0</v>
      </c>
      <c r="H46" s="5">
        <f t="shared" si="32"/>
        <v>0</v>
      </c>
      <c r="I46" s="5">
        <f t="shared" si="32"/>
        <v>0</v>
      </c>
      <c r="J46" s="5">
        <f t="shared" si="32"/>
        <v>0</v>
      </c>
      <c r="K46" s="5">
        <f t="shared" si="32"/>
        <v>0</v>
      </c>
      <c r="L46" s="5">
        <f t="shared" si="32"/>
        <v>0</v>
      </c>
      <c r="M46" s="5">
        <f t="shared" si="32"/>
        <v>0</v>
      </c>
      <c r="N46" s="5">
        <f t="shared" si="32"/>
        <v>0</v>
      </c>
      <c r="O46" s="5">
        <f t="shared" si="32"/>
        <v>0</v>
      </c>
      <c r="P46" s="5">
        <f t="shared" si="32"/>
        <v>0</v>
      </c>
      <c r="Q46" s="5">
        <f t="shared" si="32"/>
        <v>0</v>
      </c>
      <c r="R46" s="5">
        <f t="shared" si="32"/>
        <v>0</v>
      </c>
      <c r="S46" s="5">
        <f t="shared" si="32"/>
        <v>0</v>
      </c>
      <c r="T46" s="5">
        <f t="shared" si="32"/>
        <v>0</v>
      </c>
      <c r="U46" s="5">
        <f t="shared" si="32"/>
        <v>0</v>
      </c>
      <c r="V46" s="5">
        <f t="shared" si="32"/>
        <v>0</v>
      </c>
      <c r="W46" s="5">
        <f t="shared" si="32"/>
        <v>0</v>
      </c>
      <c r="X46" s="5">
        <f t="shared" si="32"/>
        <v>0</v>
      </c>
      <c r="Y46" s="5">
        <f t="shared" si="32"/>
        <v>0</v>
      </c>
      <c r="Z46" s="5">
        <f t="shared" si="32"/>
        <v>0</v>
      </c>
      <c r="AA46" s="5">
        <f t="shared" si="32"/>
        <v>0</v>
      </c>
      <c r="AB46" s="5">
        <f t="shared" si="32"/>
        <v>0</v>
      </c>
      <c r="AC46" s="5">
        <f t="shared" si="32"/>
        <v>0</v>
      </c>
      <c r="AD46" s="5">
        <f t="shared" si="32"/>
        <v>0</v>
      </c>
      <c r="AE46" s="5">
        <f t="shared" si="32"/>
        <v>0</v>
      </c>
      <c r="AF46" s="5">
        <f t="shared" si="32"/>
        <v>0</v>
      </c>
      <c r="AG46" s="5">
        <f t="shared" si="32"/>
        <v>0</v>
      </c>
      <c r="AH46" s="5">
        <f t="shared" si="32"/>
        <v>0</v>
      </c>
      <c r="AI46" s="5">
        <f t="shared" si="32"/>
        <v>0</v>
      </c>
      <c r="AJ46" s="5">
        <f t="shared" si="32"/>
        <v>0</v>
      </c>
      <c r="AK46" s="5">
        <f t="shared" si="32"/>
        <v>0</v>
      </c>
      <c r="AL46" s="5">
        <f t="shared" si="32"/>
        <v>0</v>
      </c>
      <c r="AM46" s="5">
        <f t="shared" si="32"/>
        <v>0</v>
      </c>
      <c r="AN46" s="5">
        <f t="shared" si="32"/>
        <v>0</v>
      </c>
      <c r="AO46" s="5">
        <f aca="true" t="shared" si="33" ref="AO46:BI46">+AO22</f>
        <v>0</v>
      </c>
      <c r="AP46" s="5">
        <f t="shared" si="33"/>
        <v>0</v>
      </c>
      <c r="AQ46" s="5">
        <f t="shared" si="33"/>
        <v>0</v>
      </c>
      <c r="AR46" s="5">
        <f t="shared" si="33"/>
        <v>0</v>
      </c>
      <c r="AS46" s="5">
        <f t="shared" si="33"/>
        <v>0</v>
      </c>
      <c r="AT46" s="5">
        <f t="shared" si="33"/>
        <v>0</v>
      </c>
      <c r="AU46" s="5">
        <f t="shared" si="33"/>
        <v>0</v>
      </c>
      <c r="AV46" s="5">
        <f t="shared" si="33"/>
        <v>0</v>
      </c>
      <c r="AW46" s="5">
        <f t="shared" si="33"/>
        <v>0</v>
      </c>
      <c r="AX46" s="5">
        <f t="shared" si="33"/>
        <v>0</v>
      </c>
      <c r="AY46" s="5">
        <f t="shared" si="33"/>
        <v>0</v>
      </c>
      <c r="AZ46" s="5">
        <f t="shared" si="33"/>
        <v>0</v>
      </c>
      <c r="BA46" s="5">
        <f t="shared" si="33"/>
        <v>0</v>
      </c>
      <c r="BB46" s="5">
        <f t="shared" si="33"/>
        <v>0</v>
      </c>
      <c r="BC46" s="5">
        <f t="shared" si="33"/>
        <v>0</v>
      </c>
      <c r="BD46" s="5">
        <f t="shared" si="33"/>
        <v>0</v>
      </c>
      <c r="BE46" s="5">
        <f t="shared" si="33"/>
        <v>0</v>
      </c>
      <c r="BF46" s="5">
        <f t="shared" si="33"/>
        <v>0</v>
      </c>
      <c r="BG46" s="5">
        <f t="shared" si="33"/>
        <v>0</v>
      </c>
      <c r="BH46" s="5">
        <f t="shared" si="33"/>
        <v>0</v>
      </c>
      <c r="BI46" s="5">
        <f t="shared" si="33"/>
        <v>0</v>
      </c>
    </row>
    <row r="47" spans="1:61" ht="12.75">
      <c r="A47" s="14" t="s">
        <v>94</v>
      </c>
      <c r="B47" s="5">
        <f>B43+B46</f>
        <v>0</v>
      </c>
      <c r="C47" s="5">
        <f>C43+C46</f>
        <v>0</v>
      </c>
      <c r="D47" s="5">
        <f aca="true" t="shared" si="34" ref="D47:AW47">D43+D46</f>
        <v>0</v>
      </c>
      <c r="E47" s="5">
        <f t="shared" si="34"/>
        <v>0</v>
      </c>
      <c r="F47" s="5">
        <f t="shared" si="34"/>
        <v>0</v>
      </c>
      <c r="G47" s="5">
        <f t="shared" si="34"/>
        <v>0</v>
      </c>
      <c r="H47" s="5">
        <f t="shared" si="34"/>
        <v>0</v>
      </c>
      <c r="I47" s="5">
        <f t="shared" si="34"/>
        <v>0</v>
      </c>
      <c r="J47" s="5">
        <f t="shared" si="34"/>
        <v>0</v>
      </c>
      <c r="K47" s="5">
        <f t="shared" si="34"/>
        <v>0</v>
      </c>
      <c r="L47" s="5">
        <f t="shared" si="34"/>
        <v>0</v>
      </c>
      <c r="M47" s="5">
        <f t="shared" si="34"/>
        <v>0</v>
      </c>
      <c r="N47" s="5">
        <f t="shared" si="34"/>
        <v>0</v>
      </c>
      <c r="O47" s="5">
        <f t="shared" si="34"/>
        <v>0</v>
      </c>
      <c r="P47" s="5">
        <f t="shared" si="34"/>
        <v>0</v>
      </c>
      <c r="Q47" s="5">
        <f t="shared" si="34"/>
        <v>0</v>
      </c>
      <c r="R47" s="5">
        <f t="shared" si="34"/>
        <v>0</v>
      </c>
      <c r="S47" s="5">
        <f t="shared" si="34"/>
        <v>0</v>
      </c>
      <c r="T47" s="5">
        <f t="shared" si="34"/>
        <v>0</v>
      </c>
      <c r="U47" s="5">
        <f t="shared" si="34"/>
        <v>0</v>
      </c>
      <c r="V47" s="5">
        <f t="shared" si="34"/>
        <v>0</v>
      </c>
      <c r="W47" s="5">
        <f t="shared" si="34"/>
        <v>0</v>
      </c>
      <c r="X47" s="5">
        <f t="shared" si="34"/>
        <v>0</v>
      </c>
      <c r="Y47" s="5">
        <f t="shared" si="34"/>
        <v>0</v>
      </c>
      <c r="Z47" s="5">
        <f t="shared" si="34"/>
        <v>0</v>
      </c>
      <c r="AA47" s="5">
        <f t="shared" si="34"/>
        <v>0</v>
      </c>
      <c r="AB47" s="26">
        <f t="shared" si="34"/>
        <v>0</v>
      </c>
      <c r="AC47" s="5">
        <f t="shared" si="34"/>
        <v>0</v>
      </c>
      <c r="AD47" s="5">
        <f t="shared" si="34"/>
        <v>0</v>
      </c>
      <c r="AE47" s="5">
        <f t="shared" si="34"/>
        <v>0</v>
      </c>
      <c r="AF47" s="5">
        <f t="shared" si="34"/>
        <v>0</v>
      </c>
      <c r="AG47" s="5">
        <f t="shared" si="34"/>
        <v>0</v>
      </c>
      <c r="AH47" s="5">
        <f t="shared" si="34"/>
        <v>0</v>
      </c>
      <c r="AI47" s="5">
        <f t="shared" si="34"/>
        <v>0</v>
      </c>
      <c r="AJ47" s="5">
        <f t="shared" si="34"/>
        <v>0</v>
      </c>
      <c r="AK47" s="5">
        <f t="shared" si="34"/>
        <v>0</v>
      </c>
      <c r="AL47" s="5">
        <f t="shared" si="34"/>
        <v>0</v>
      </c>
      <c r="AM47" s="5">
        <f t="shared" si="34"/>
        <v>0</v>
      </c>
      <c r="AN47" s="5">
        <f t="shared" si="34"/>
        <v>0</v>
      </c>
      <c r="AO47" s="5">
        <f t="shared" si="34"/>
        <v>0</v>
      </c>
      <c r="AP47" s="5">
        <f t="shared" si="34"/>
        <v>0</v>
      </c>
      <c r="AQ47" s="5">
        <f t="shared" si="34"/>
        <v>0</v>
      </c>
      <c r="AR47" s="5">
        <f t="shared" si="34"/>
        <v>0</v>
      </c>
      <c r="AS47" s="5">
        <f t="shared" si="34"/>
        <v>0</v>
      </c>
      <c r="AT47" s="5">
        <f t="shared" si="34"/>
        <v>0</v>
      </c>
      <c r="AU47" s="5">
        <f t="shared" si="34"/>
        <v>0</v>
      </c>
      <c r="AV47" s="5">
        <f t="shared" si="34"/>
        <v>0</v>
      </c>
      <c r="AW47" s="5">
        <f t="shared" si="34"/>
        <v>0</v>
      </c>
      <c r="AX47" s="5">
        <f>AX43+AX46</f>
        <v>1</v>
      </c>
      <c r="AY47" s="5">
        <f aca="true" t="shared" si="35" ref="AY47:BI47">AY43+AY46</f>
        <v>2</v>
      </c>
      <c r="AZ47" s="5">
        <f t="shared" si="35"/>
        <v>3</v>
      </c>
      <c r="BA47" s="5">
        <f t="shared" si="35"/>
        <v>4</v>
      </c>
      <c r="BB47" s="5">
        <f t="shared" si="35"/>
        <v>5</v>
      </c>
      <c r="BC47" s="5">
        <f t="shared" si="35"/>
        <v>6</v>
      </c>
      <c r="BD47" s="5">
        <f t="shared" si="35"/>
        <v>7</v>
      </c>
      <c r="BE47" s="5">
        <f t="shared" si="35"/>
        <v>8</v>
      </c>
      <c r="BF47" s="5">
        <f t="shared" si="35"/>
        <v>9</v>
      </c>
      <c r="BG47" s="5">
        <f t="shared" si="35"/>
        <v>10</v>
      </c>
      <c r="BH47" s="5">
        <f t="shared" si="35"/>
        <v>11</v>
      </c>
      <c r="BI47" s="5">
        <f t="shared" si="35"/>
        <v>12</v>
      </c>
    </row>
    <row r="49" spans="1:61" ht="12.75">
      <c r="A49" s="14" t="s">
        <v>28</v>
      </c>
      <c r="B49" s="5">
        <f aca="true" t="shared" si="36" ref="B49:AG49">((1-B41)*B7)-B9-B20-B21-B23-B24+B35</f>
        <v>0</v>
      </c>
      <c r="C49" s="5">
        <f t="shared" si="36"/>
        <v>0</v>
      </c>
      <c r="D49" s="5">
        <f t="shared" si="36"/>
        <v>0</v>
      </c>
      <c r="E49" s="5">
        <f t="shared" si="36"/>
        <v>0</v>
      </c>
      <c r="F49" s="5">
        <f t="shared" si="36"/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  <c r="K49" s="5">
        <f t="shared" si="36"/>
        <v>0</v>
      </c>
      <c r="L49" s="5">
        <f t="shared" si="36"/>
        <v>0</v>
      </c>
      <c r="M49" s="5">
        <f t="shared" si="36"/>
        <v>0</v>
      </c>
      <c r="N49" s="5">
        <f t="shared" si="36"/>
        <v>0</v>
      </c>
      <c r="O49" s="5">
        <f t="shared" si="36"/>
        <v>0</v>
      </c>
      <c r="P49" s="5">
        <f t="shared" si="36"/>
        <v>0</v>
      </c>
      <c r="Q49" s="5">
        <f t="shared" si="36"/>
        <v>0</v>
      </c>
      <c r="R49" s="5">
        <f t="shared" si="36"/>
        <v>0</v>
      </c>
      <c r="S49" s="5">
        <f t="shared" si="36"/>
        <v>0</v>
      </c>
      <c r="T49" s="5">
        <f t="shared" si="36"/>
        <v>0</v>
      </c>
      <c r="U49" s="5">
        <f t="shared" si="36"/>
        <v>0</v>
      </c>
      <c r="V49" s="5">
        <f t="shared" si="36"/>
        <v>0</v>
      </c>
      <c r="W49" s="5">
        <f t="shared" si="36"/>
        <v>0</v>
      </c>
      <c r="X49" s="5">
        <f t="shared" si="36"/>
        <v>0</v>
      </c>
      <c r="Y49" s="5">
        <f t="shared" si="36"/>
        <v>0</v>
      </c>
      <c r="Z49" s="5">
        <f t="shared" si="36"/>
        <v>0</v>
      </c>
      <c r="AA49" s="5">
        <f t="shared" si="36"/>
        <v>0</v>
      </c>
      <c r="AB49" s="5">
        <f t="shared" si="36"/>
        <v>0</v>
      </c>
      <c r="AC49" s="5">
        <f t="shared" si="36"/>
        <v>0</v>
      </c>
      <c r="AD49" s="5">
        <f t="shared" si="36"/>
        <v>0</v>
      </c>
      <c r="AE49" s="5">
        <f t="shared" si="36"/>
        <v>0</v>
      </c>
      <c r="AF49" s="5">
        <f t="shared" si="36"/>
        <v>0</v>
      </c>
      <c r="AG49" s="5">
        <f t="shared" si="36"/>
        <v>0</v>
      </c>
      <c r="AH49" s="5">
        <f aca="true" t="shared" si="37" ref="AH49:BI49">((1-AH41)*AH7)-AH9-AH20-AH21-AH23-AH24+AH35</f>
        <v>0</v>
      </c>
      <c r="AI49" s="5">
        <f t="shared" si="37"/>
        <v>0</v>
      </c>
      <c r="AJ49" s="5">
        <f t="shared" si="37"/>
        <v>0</v>
      </c>
      <c r="AK49" s="5">
        <f t="shared" si="37"/>
        <v>0</v>
      </c>
      <c r="AL49" s="5">
        <f t="shared" si="37"/>
        <v>0</v>
      </c>
      <c r="AM49" s="5">
        <f t="shared" si="37"/>
        <v>0</v>
      </c>
      <c r="AN49" s="5">
        <f t="shared" si="37"/>
        <v>0</v>
      </c>
      <c r="AO49" s="5">
        <f t="shared" si="37"/>
        <v>0</v>
      </c>
      <c r="AP49" s="5">
        <f t="shared" si="37"/>
        <v>0</v>
      </c>
      <c r="AQ49" s="5">
        <f t="shared" si="37"/>
        <v>0</v>
      </c>
      <c r="AR49" s="5">
        <f t="shared" si="37"/>
        <v>0</v>
      </c>
      <c r="AS49" s="5">
        <f t="shared" si="37"/>
        <v>0</v>
      </c>
      <c r="AT49" s="5">
        <f t="shared" si="37"/>
        <v>0</v>
      </c>
      <c r="AU49" s="5">
        <f t="shared" si="37"/>
        <v>0</v>
      </c>
      <c r="AV49" s="5">
        <f t="shared" si="37"/>
        <v>0</v>
      </c>
      <c r="AW49" s="5">
        <f t="shared" si="37"/>
        <v>0</v>
      </c>
      <c r="AX49" s="5">
        <f t="shared" si="37"/>
        <v>0</v>
      </c>
      <c r="AY49" s="5">
        <f t="shared" si="37"/>
        <v>0</v>
      </c>
      <c r="AZ49" s="5">
        <f t="shared" si="37"/>
        <v>0</v>
      </c>
      <c r="BA49" s="5">
        <f t="shared" si="37"/>
        <v>0</v>
      </c>
      <c r="BB49" s="5">
        <f t="shared" si="37"/>
        <v>0</v>
      </c>
      <c r="BC49" s="5">
        <f t="shared" si="37"/>
        <v>0</v>
      </c>
      <c r="BD49" s="5">
        <f t="shared" si="37"/>
        <v>0</v>
      </c>
      <c r="BE49" s="5">
        <f t="shared" si="37"/>
        <v>0</v>
      </c>
      <c r="BF49" s="5">
        <f t="shared" si="37"/>
        <v>0</v>
      </c>
      <c r="BG49" s="5">
        <f t="shared" si="37"/>
        <v>0</v>
      </c>
      <c r="BH49" s="5">
        <f t="shared" si="37"/>
        <v>0</v>
      </c>
      <c r="BI49" s="5">
        <f t="shared" si="37"/>
        <v>0</v>
      </c>
    </row>
    <row r="50" spans="1:61" ht="12.75">
      <c r="A50" s="14" t="s">
        <v>95</v>
      </c>
      <c r="B50" s="5">
        <f>B49-B47</f>
        <v>0</v>
      </c>
      <c r="C50" s="5">
        <f aca="true" t="shared" si="38" ref="C50:BI50">C49-C47</f>
        <v>0</v>
      </c>
      <c r="D50" s="5">
        <f t="shared" si="38"/>
        <v>0</v>
      </c>
      <c r="E50" s="5">
        <f t="shared" si="38"/>
        <v>0</v>
      </c>
      <c r="F50" s="5">
        <f t="shared" si="38"/>
        <v>0</v>
      </c>
      <c r="G50" s="5">
        <f t="shared" si="38"/>
        <v>0</v>
      </c>
      <c r="H50" s="5">
        <f t="shared" si="38"/>
        <v>0</v>
      </c>
      <c r="I50" s="5">
        <f t="shared" si="38"/>
        <v>0</v>
      </c>
      <c r="J50" s="5">
        <f t="shared" si="38"/>
        <v>0</v>
      </c>
      <c r="K50" s="5">
        <f t="shared" si="38"/>
        <v>0</v>
      </c>
      <c r="L50" s="5">
        <f t="shared" si="38"/>
        <v>0</v>
      </c>
      <c r="M50" s="5">
        <f t="shared" si="38"/>
        <v>0</v>
      </c>
      <c r="N50" s="5">
        <f t="shared" si="38"/>
        <v>0</v>
      </c>
      <c r="O50" s="5">
        <f t="shared" si="38"/>
        <v>0</v>
      </c>
      <c r="P50" s="5">
        <f t="shared" si="38"/>
        <v>0</v>
      </c>
      <c r="Q50" s="5">
        <f t="shared" si="38"/>
        <v>0</v>
      </c>
      <c r="R50" s="5">
        <f t="shared" si="38"/>
        <v>0</v>
      </c>
      <c r="S50" s="5">
        <f t="shared" si="38"/>
        <v>0</v>
      </c>
      <c r="T50" s="5">
        <f t="shared" si="38"/>
        <v>0</v>
      </c>
      <c r="U50" s="5">
        <f t="shared" si="38"/>
        <v>0</v>
      </c>
      <c r="V50" s="5">
        <f t="shared" si="38"/>
        <v>0</v>
      </c>
      <c r="W50" s="5">
        <f t="shared" si="38"/>
        <v>0</v>
      </c>
      <c r="X50" s="5">
        <f t="shared" si="38"/>
        <v>0</v>
      </c>
      <c r="Y50" s="5">
        <f t="shared" si="38"/>
        <v>0</v>
      </c>
      <c r="Z50" s="5">
        <f t="shared" si="38"/>
        <v>0</v>
      </c>
      <c r="AA50" s="5">
        <f t="shared" si="38"/>
        <v>0</v>
      </c>
      <c r="AB50" s="5">
        <f t="shared" si="38"/>
        <v>0</v>
      </c>
      <c r="AC50" s="5">
        <f t="shared" si="38"/>
        <v>0</v>
      </c>
      <c r="AD50" s="5">
        <f t="shared" si="38"/>
        <v>0</v>
      </c>
      <c r="AE50" s="5">
        <f t="shared" si="38"/>
        <v>0</v>
      </c>
      <c r="AF50" s="5">
        <f t="shared" si="38"/>
        <v>0</v>
      </c>
      <c r="AG50" s="5">
        <f t="shared" si="38"/>
        <v>0</v>
      </c>
      <c r="AH50" s="5">
        <f t="shared" si="38"/>
        <v>0</v>
      </c>
      <c r="AI50" s="5">
        <f t="shared" si="38"/>
        <v>0</v>
      </c>
      <c r="AJ50" s="5">
        <f t="shared" si="38"/>
        <v>0</v>
      </c>
      <c r="AK50" s="5">
        <f t="shared" si="38"/>
        <v>0</v>
      </c>
      <c r="AL50" s="5">
        <f t="shared" si="38"/>
        <v>0</v>
      </c>
      <c r="AM50" s="5">
        <f t="shared" si="38"/>
        <v>0</v>
      </c>
      <c r="AN50" s="5">
        <f t="shared" si="38"/>
        <v>0</v>
      </c>
      <c r="AO50" s="5">
        <f t="shared" si="38"/>
        <v>0</v>
      </c>
      <c r="AP50" s="5">
        <f t="shared" si="38"/>
        <v>0</v>
      </c>
      <c r="AQ50" s="5">
        <f t="shared" si="38"/>
        <v>0</v>
      </c>
      <c r="AR50" s="5">
        <f t="shared" si="38"/>
        <v>0</v>
      </c>
      <c r="AS50" s="5">
        <f t="shared" si="38"/>
        <v>0</v>
      </c>
      <c r="AT50" s="5">
        <f t="shared" si="38"/>
        <v>0</v>
      </c>
      <c r="AU50" s="5">
        <f t="shared" si="38"/>
        <v>0</v>
      </c>
      <c r="AV50" s="5">
        <f t="shared" si="38"/>
        <v>0</v>
      </c>
      <c r="AW50" s="5">
        <f t="shared" si="38"/>
        <v>0</v>
      </c>
      <c r="AX50" s="5">
        <f t="shared" si="38"/>
        <v>-1</v>
      </c>
      <c r="AY50" s="5">
        <f t="shared" si="38"/>
        <v>-2</v>
      </c>
      <c r="AZ50" s="5">
        <f t="shared" si="38"/>
        <v>-3</v>
      </c>
      <c r="BA50" s="5">
        <f t="shared" si="38"/>
        <v>-4</v>
      </c>
      <c r="BB50" s="5">
        <f t="shared" si="38"/>
        <v>-5</v>
      </c>
      <c r="BC50" s="5">
        <f t="shared" si="38"/>
        <v>-6</v>
      </c>
      <c r="BD50" s="5">
        <f t="shared" si="38"/>
        <v>-7</v>
      </c>
      <c r="BE50" s="5">
        <f t="shared" si="38"/>
        <v>-8</v>
      </c>
      <c r="BF50" s="5">
        <f t="shared" si="38"/>
        <v>-9</v>
      </c>
      <c r="BG50" s="5">
        <f t="shared" si="38"/>
        <v>-10</v>
      </c>
      <c r="BH50" s="5">
        <f t="shared" si="38"/>
        <v>-11</v>
      </c>
      <c r="BI50" s="5">
        <f t="shared" si="38"/>
        <v>-12</v>
      </c>
    </row>
    <row r="52" spans="1:61" ht="12.75">
      <c r="A52" s="14" t="s">
        <v>96</v>
      </c>
      <c r="B52" s="5" t="e">
        <f>B45/B46</f>
        <v>#DIV/0!</v>
      </c>
      <c r="C52" s="5" t="e">
        <f>C45/C46</f>
        <v>#DIV/0!</v>
      </c>
      <c r="D52" s="5" t="e">
        <f>D45/D46</f>
        <v>#DIV/0!</v>
      </c>
      <c r="E52" s="5" t="e">
        <f aca="true" t="shared" si="39" ref="E52:AH52">E45/E46</f>
        <v>#DIV/0!</v>
      </c>
      <c r="F52" s="5" t="e">
        <f t="shared" si="39"/>
        <v>#DIV/0!</v>
      </c>
      <c r="G52" s="5" t="e">
        <f t="shared" si="39"/>
        <v>#DIV/0!</v>
      </c>
      <c r="H52" s="5" t="e">
        <f t="shared" si="39"/>
        <v>#DIV/0!</v>
      </c>
      <c r="I52" s="5" t="e">
        <f t="shared" si="39"/>
        <v>#DIV/0!</v>
      </c>
      <c r="J52" s="5" t="e">
        <f t="shared" si="39"/>
        <v>#DIV/0!</v>
      </c>
      <c r="K52" s="5" t="e">
        <f t="shared" si="39"/>
        <v>#DIV/0!</v>
      </c>
      <c r="L52" s="5" t="e">
        <f t="shared" si="39"/>
        <v>#DIV/0!</v>
      </c>
      <c r="M52" s="5" t="e">
        <f t="shared" si="39"/>
        <v>#DIV/0!</v>
      </c>
      <c r="N52" s="5" t="e">
        <f t="shared" si="39"/>
        <v>#DIV/0!</v>
      </c>
      <c r="O52" s="5" t="e">
        <f t="shared" si="39"/>
        <v>#DIV/0!</v>
      </c>
      <c r="P52" s="5" t="e">
        <f t="shared" si="39"/>
        <v>#DIV/0!</v>
      </c>
      <c r="Q52" s="5" t="e">
        <f t="shared" si="39"/>
        <v>#DIV/0!</v>
      </c>
      <c r="R52" s="5" t="e">
        <f t="shared" si="39"/>
        <v>#DIV/0!</v>
      </c>
      <c r="S52" s="5" t="e">
        <f t="shared" si="39"/>
        <v>#DIV/0!</v>
      </c>
      <c r="T52" s="5" t="e">
        <f t="shared" si="39"/>
        <v>#DIV/0!</v>
      </c>
      <c r="U52" s="5" t="e">
        <f t="shared" si="39"/>
        <v>#DIV/0!</v>
      </c>
      <c r="V52" s="5" t="e">
        <f t="shared" si="39"/>
        <v>#DIV/0!</v>
      </c>
      <c r="W52" s="5" t="e">
        <f t="shared" si="39"/>
        <v>#DIV/0!</v>
      </c>
      <c r="X52" s="5" t="e">
        <f t="shared" si="39"/>
        <v>#DIV/0!</v>
      </c>
      <c r="Y52" s="5" t="e">
        <f t="shared" si="39"/>
        <v>#DIV/0!</v>
      </c>
      <c r="Z52" s="5" t="e">
        <f t="shared" si="39"/>
        <v>#DIV/0!</v>
      </c>
      <c r="AA52" s="5" t="e">
        <f t="shared" si="39"/>
        <v>#DIV/0!</v>
      </c>
      <c r="AB52" s="26" t="e">
        <f t="shared" si="39"/>
        <v>#DIV/0!</v>
      </c>
      <c r="AC52" s="5" t="e">
        <f t="shared" si="39"/>
        <v>#DIV/0!</v>
      </c>
      <c r="AD52" s="5" t="e">
        <f t="shared" si="39"/>
        <v>#DIV/0!</v>
      </c>
      <c r="AE52" s="5" t="e">
        <f t="shared" si="39"/>
        <v>#DIV/0!</v>
      </c>
      <c r="AF52" s="5" t="e">
        <f t="shared" si="39"/>
        <v>#DIV/0!</v>
      </c>
      <c r="AG52" s="5" t="e">
        <f t="shared" si="39"/>
        <v>#DIV/0!</v>
      </c>
      <c r="AH52" s="5" t="e">
        <f t="shared" si="39"/>
        <v>#DIV/0!</v>
      </c>
      <c r="AI52" s="5" t="e">
        <f aca="true" t="shared" si="40" ref="AI52:AW52">AI45/AI46</f>
        <v>#DIV/0!</v>
      </c>
      <c r="AJ52" s="5" t="e">
        <f t="shared" si="40"/>
        <v>#DIV/0!</v>
      </c>
      <c r="AK52" s="5" t="e">
        <f t="shared" si="40"/>
        <v>#DIV/0!</v>
      </c>
      <c r="AL52" s="5" t="e">
        <f t="shared" si="40"/>
        <v>#DIV/0!</v>
      </c>
      <c r="AM52" s="5" t="e">
        <f t="shared" si="40"/>
        <v>#DIV/0!</v>
      </c>
      <c r="AN52" s="5" t="e">
        <f t="shared" si="40"/>
        <v>#DIV/0!</v>
      </c>
      <c r="AO52" s="5" t="e">
        <f t="shared" si="40"/>
        <v>#DIV/0!</v>
      </c>
      <c r="AP52" s="5" t="e">
        <f t="shared" si="40"/>
        <v>#DIV/0!</v>
      </c>
      <c r="AQ52" s="5" t="e">
        <f t="shared" si="40"/>
        <v>#DIV/0!</v>
      </c>
      <c r="AR52" s="5" t="e">
        <f t="shared" si="40"/>
        <v>#DIV/0!</v>
      </c>
      <c r="AS52" s="5" t="e">
        <f t="shared" si="40"/>
        <v>#DIV/0!</v>
      </c>
      <c r="AT52" s="5" t="e">
        <f t="shared" si="40"/>
        <v>#DIV/0!</v>
      </c>
      <c r="AU52" s="5" t="e">
        <f t="shared" si="40"/>
        <v>#DIV/0!</v>
      </c>
      <c r="AV52" s="5" t="e">
        <f t="shared" si="40"/>
        <v>#DIV/0!</v>
      </c>
      <c r="AW52" s="5" t="e">
        <f t="shared" si="40"/>
        <v>#DIV/0!</v>
      </c>
      <c r="AX52" s="5" t="e">
        <f>AX45/AX46</f>
        <v>#DIV/0!</v>
      </c>
      <c r="AY52" s="5" t="e">
        <f aca="true" t="shared" si="41" ref="AY52:BI52">AY45/AY46</f>
        <v>#DIV/0!</v>
      </c>
      <c r="AZ52" s="5" t="e">
        <f t="shared" si="41"/>
        <v>#DIV/0!</v>
      </c>
      <c r="BA52" s="5" t="e">
        <f t="shared" si="41"/>
        <v>#DIV/0!</v>
      </c>
      <c r="BB52" s="5" t="e">
        <f t="shared" si="41"/>
        <v>#DIV/0!</v>
      </c>
      <c r="BC52" s="5" t="e">
        <f t="shared" si="41"/>
        <v>#DIV/0!</v>
      </c>
      <c r="BD52" s="5" t="e">
        <f t="shared" si="41"/>
        <v>#DIV/0!</v>
      </c>
      <c r="BE52" s="5" t="e">
        <f t="shared" si="41"/>
        <v>#DIV/0!</v>
      </c>
      <c r="BF52" s="5" t="e">
        <f t="shared" si="41"/>
        <v>#DIV/0!</v>
      </c>
      <c r="BG52" s="5" t="e">
        <f t="shared" si="41"/>
        <v>#DIV/0!</v>
      </c>
      <c r="BH52" s="5" t="e">
        <f t="shared" si="41"/>
        <v>#DIV/0!</v>
      </c>
      <c r="BI52" s="5" t="e">
        <f t="shared" si="41"/>
        <v>#DIV/0!</v>
      </c>
    </row>
    <row r="53" spans="1:61" ht="12.75">
      <c r="A53" s="14" t="s">
        <v>97</v>
      </c>
      <c r="B53" s="5" t="e">
        <f>B45/B47</f>
        <v>#DIV/0!</v>
      </c>
      <c r="C53" s="5" t="e">
        <f>C45/C47</f>
        <v>#DIV/0!</v>
      </c>
      <c r="D53" s="5" t="e">
        <f aca="true" t="shared" si="42" ref="D53:AH53">D45/D47</f>
        <v>#DIV/0!</v>
      </c>
      <c r="E53" s="5" t="e">
        <f t="shared" si="42"/>
        <v>#DIV/0!</v>
      </c>
      <c r="F53" s="5" t="e">
        <f t="shared" si="42"/>
        <v>#DIV/0!</v>
      </c>
      <c r="G53" s="5" t="e">
        <f t="shared" si="42"/>
        <v>#DIV/0!</v>
      </c>
      <c r="H53" s="5" t="e">
        <f t="shared" si="42"/>
        <v>#DIV/0!</v>
      </c>
      <c r="I53" s="5" t="e">
        <f t="shared" si="42"/>
        <v>#DIV/0!</v>
      </c>
      <c r="J53" s="5" t="e">
        <f t="shared" si="42"/>
        <v>#DIV/0!</v>
      </c>
      <c r="K53" s="5" t="e">
        <f t="shared" si="42"/>
        <v>#DIV/0!</v>
      </c>
      <c r="L53" s="5" t="e">
        <f t="shared" si="42"/>
        <v>#DIV/0!</v>
      </c>
      <c r="M53" s="5" t="e">
        <f t="shared" si="42"/>
        <v>#DIV/0!</v>
      </c>
      <c r="N53" s="5" t="e">
        <f t="shared" si="42"/>
        <v>#DIV/0!</v>
      </c>
      <c r="O53" s="5" t="e">
        <f t="shared" si="42"/>
        <v>#DIV/0!</v>
      </c>
      <c r="P53" s="5" t="e">
        <f t="shared" si="42"/>
        <v>#DIV/0!</v>
      </c>
      <c r="Q53" s="5" t="e">
        <f t="shared" si="42"/>
        <v>#DIV/0!</v>
      </c>
      <c r="R53" s="5" t="e">
        <f t="shared" si="42"/>
        <v>#DIV/0!</v>
      </c>
      <c r="S53" s="5" t="e">
        <f t="shared" si="42"/>
        <v>#DIV/0!</v>
      </c>
      <c r="T53" s="5" t="e">
        <f t="shared" si="42"/>
        <v>#DIV/0!</v>
      </c>
      <c r="U53" s="5" t="e">
        <f t="shared" si="42"/>
        <v>#DIV/0!</v>
      </c>
      <c r="V53" s="5" t="e">
        <f t="shared" si="42"/>
        <v>#DIV/0!</v>
      </c>
      <c r="W53" s="5" t="e">
        <f t="shared" si="42"/>
        <v>#DIV/0!</v>
      </c>
      <c r="X53" s="5" t="e">
        <f t="shared" si="42"/>
        <v>#DIV/0!</v>
      </c>
      <c r="Y53" s="5" t="e">
        <f t="shared" si="42"/>
        <v>#DIV/0!</v>
      </c>
      <c r="Z53" s="5" t="e">
        <f t="shared" si="42"/>
        <v>#DIV/0!</v>
      </c>
      <c r="AA53" s="5" t="e">
        <f t="shared" si="42"/>
        <v>#DIV/0!</v>
      </c>
      <c r="AB53" s="26" t="e">
        <f t="shared" si="42"/>
        <v>#DIV/0!</v>
      </c>
      <c r="AC53" s="5" t="e">
        <f t="shared" si="42"/>
        <v>#DIV/0!</v>
      </c>
      <c r="AD53" s="5" t="e">
        <f t="shared" si="42"/>
        <v>#DIV/0!</v>
      </c>
      <c r="AE53" s="5" t="e">
        <f t="shared" si="42"/>
        <v>#DIV/0!</v>
      </c>
      <c r="AF53" s="5" t="e">
        <f t="shared" si="42"/>
        <v>#DIV/0!</v>
      </c>
      <c r="AG53" s="5" t="e">
        <f t="shared" si="42"/>
        <v>#DIV/0!</v>
      </c>
      <c r="AH53" s="5" t="e">
        <f t="shared" si="42"/>
        <v>#DIV/0!</v>
      </c>
      <c r="AI53" s="5" t="e">
        <f aca="true" t="shared" si="43" ref="AI53:AW53">AI45/AI47</f>
        <v>#DIV/0!</v>
      </c>
      <c r="AJ53" s="5" t="e">
        <f t="shared" si="43"/>
        <v>#DIV/0!</v>
      </c>
      <c r="AK53" s="5" t="e">
        <f t="shared" si="43"/>
        <v>#DIV/0!</v>
      </c>
      <c r="AL53" s="5" t="e">
        <f t="shared" si="43"/>
        <v>#DIV/0!</v>
      </c>
      <c r="AM53" s="5" t="e">
        <f t="shared" si="43"/>
        <v>#DIV/0!</v>
      </c>
      <c r="AN53" s="5" t="e">
        <f t="shared" si="43"/>
        <v>#DIV/0!</v>
      </c>
      <c r="AO53" s="5" t="e">
        <f t="shared" si="43"/>
        <v>#DIV/0!</v>
      </c>
      <c r="AP53" s="5" t="e">
        <f t="shared" si="43"/>
        <v>#DIV/0!</v>
      </c>
      <c r="AQ53" s="5" t="e">
        <f t="shared" si="43"/>
        <v>#DIV/0!</v>
      </c>
      <c r="AR53" s="5" t="e">
        <f t="shared" si="43"/>
        <v>#DIV/0!</v>
      </c>
      <c r="AS53" s="5" t="e">
        <f t="shared" si="43"/>
        <v>#DIV/0!</v>
      </c>
      <c r="AT53" s="5" t="e">
        <f t="shared" si="43"/>
        <v>#DIV/0!</v>
      </c>
      <c r="AU53" s="5" t="e">
        <f t="shared" si="43"/>
        <v>#DIV/0!</v>
      </c>
      <c r="AV53" s="5" t="e">
        <f t="shared" si="43"/>
        <v>#DIV/0!</v>
      </c>
      <c r="AW53" s="5" t="e">
        <f t="shared" si="43"/>
        <v>#DIV/0!</v>
      </c>
      <c r="AX53" s="5">
        <f>AX45/AX47</f>
        <v>0</v>
      </c>
      <c r="AY53" s="5">
        <f aca="true" t="shared" si="44" ref="AY53:BI53">AY45/AY47</f>
        <v>0</v>
      </c>
      <c r="AZ53" s="5">
        <f t="shared" si="44"/>
        <v>0</v>
      </c>
      <c r="BA53" s="5">
        <f t="shared" si="44"/>
        <v>0</v>
      </c>
      <c r="BB53" s="5">
        <f t="shared" si="44"/>
        <v>0</v>
      </c>
      <c r="BC53" s="5">
        <f t="shared" si="44"/>
        <v>0</v>
      </c>
      <c r="BD53" s="5">
        <f t="shared" si="44"/>
        <v>0</v>
      </c>
      <c r="BE53" s="5">
        <f t="shared" si="44"/>
        <v>0</v>
      </c>
      <c r="BF53" s="5">
        <f t="shared" si="44"/>
        <v>0</v>
      </c>
      <c r="BG53" s="5">
        <f t="shared" si="44"/>
        <v>0</v>
      </c>
      <c r="BH53" s="5">
        <f t="shared" si="44"/>
        <v>0</v>
      </c>
      <c r="BI53" s="5">
        <f t="shared" si="44"/>
        <v>0</v>
      </c>
    </row>
    <row r="55" spans="1:61" ht="12.75">
      <c r="A55" s="14" t="s">
        <v>203</v>
      </c>
      <c r="AX55" s="90">
        <v>0.035</v>
      </c>
      <c r="AY55" s="90">
        <v>0.035</v>
      </c>
      <c r="AZ55" s="90">
        <v>0.035</v>
      </c>
      <c r="BA55" s="90">
        <v>0.035</v>
      </c>
      <c r="BB55" s="90">
        <v>0.035</v>
      </c>
      <c r="BC55" s="90">
        <v>0.035</v>
      </c>
      <c r="BD55" s="90">
        <v>0.035</v>
      </c>
      <c r="BE55" s="90">
        <v>0.035</v>
      </c>
      <c r="BF55" s="90">
        <v>0.035</v>
      </c>
      <c r="BG55" s="90">
        <v>0.035</v>
      </c>
      <c r="BH55" s="90">
        <v>0.035</v>
      </c>
      <c r="BI55" s="90">
        <v>0.035</v>
      </c>
    </row>
    <row r="56" spans="1:61" ht="12.75">
      <c r="A56" s="14" t="s">
        <v>204</v>
      </c>
      <c r="AX56" s="90">
        <v>0.2</v>
      </c>
      <c r="AY56" s="90">
        <v>0.2</v>
      </c>
      <c r="AZ56" s="90">
        <v>0.2</v>
      </c>
      <c r="BA56" s="90">
        <v>0.2</v>
      </c>
      <c r="BB56" s="90">
        <v>0.2</v>
      </c>
      <c r="BC56" s="90">
        <v>0.2</v>
      </c>
      <c r="BD56" s="90">
        <v>0.2</v>
      </c>
      <c r="BE56" s="90">
        <v>0.2</v>
      </c>
      <c r="BF56" s="90">
        <v>0.2</v>
      </c>
      <c r="BG56" s="90">
        <v>0.2</v>
      </c>
      <c r="BH56" s="90">
        <v>0.2</v>
      </c>
      <c r="BI56" s="90">
        <v>0.2</v>
      </c>
    </row>
    <row r="57" spans="1:61" ht="12.75">
      <c r="A57" s="14" t="s">
        <v>205</v>
      </c>
      <c r="AX57" s="90">
        <v>0.048</v>
      </c>
      <c r="AY57" s="90">
        <v>0.048</v>
      </c>
      <c r="AZ57" s="90">
        <v>0.048</v>
      </c>
      <c r="BA57" s="90">
        <v>0.048</v>
      </c>
      <c r="BB57" s="90">
        <v>0.048</v>
      </c>
      <c r="BC57" s="90">
        <v>0.048</v>
      </c>
      <c r="BD57" s="90">
        <v>0.048</v>
      </c>
      <c r="BE57" s="90">
        <v>0.048</v>
      </c>
      <c r="BF57" s="90">
        <v>0.048</v>
      </c>
      <c r="BG57" s="90">
        <v>0.048</v>
      </c>
      <c r="BH57" s="90">
        <v>0.048</v>
      </c>
      <c r="BI57" s="90">
        <v>0.048</v>
      </c>
    </row>
    <row r="58" ht="12.75">
      <c r="A58" s="14"/>
    </row>
    <row r="59" ht="12.75">
      <c r="A59" s="14"/>
    </row>
    <row r="60" ht="15">
      <c r="A60" s="16"/>
    </row>
    <row r="61" ht="12.75">
      <c r="A61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7"/>
  <sheetViews>
    <sheetView zoomScale="120" zoomScaleNormal="120" zoomScalePageLayoutView="0" workbookViewId="0" topLeftCell="A1">
      <pane xSplit="1" ySplit="5" topLeftCell="AJ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33" sqref="AK33"/>
    </sheetView>
  </sheetViews>
  <sheetFormatPr defaultColWidth="11.421875" defaultRowHeight="12.75"/>
  <cols>
    <col min="1" max="1" width="46.28125" style="5" customWidth="1"/>
    <col min="2" max="2" width="13.8515625" style="5" bestFit="1" customWidth="1"/>
    <col min="3" max="3" width="12.8515625" style="5" bestFit="1" customWidth="1"/>
    <col min="4" max="20" width="13.421875" style="5" bestFit="1" customWidth="1"/>
    <col min="21" max="37" width="13.421875" style="5" customWidth="1"/>
    <col min="38" max="50" width="13.421875" style="5" bestFit="1" customWidth="1"/>
    <col min="51" max="16384" width="11.421875" style="5" customWidth="1"/>
  </cols>
  <sheetData>
    <row r="1" ht="12.75">
      <c r="A1" s="71" t="str">
        <f>Dashboard!A2</f>
        <v>ABC Company</v>
      </c>
    </row>
    <row r="2" ht="12.75">
      <c r="A2" s="5" t="s">
        <v>112</v>
      </c>
    </row>
    <row r="3" ht="12.75">
      <c r="A3" s="5" t="s">
        <v>113</v>
      </c>
    </row>
    <row r="4" spans="1:50" ht="12.75">
      <c r="A4" s="30" t="s">
        <v>196</v>
      </c>
      <c r="AM4" s="6" t="s">
        <v>45</v>
      </c>
      <c r="AN4" s="6" t="s">
        <v>45</v>
      </c>
      <c r="AO4" s="6" t="s">
        <v>45</v>
      </c>
      <c r="AP4" s="6" t="s">
        <v>45</v>
      </c>
      <c r="AQ4" s="6" t="s">
        <v>45</v>
      </c>
      <c r="AR4" s="6" t="s">
        <v>45</v>
      </c>
      <c r="AS4" s="6" t="s">
        <v>45</v>
      </c>
      <c r="AT4" s="6" t="s">
        <v>45</v>
      </c>
      <c r="AU4" s="6" t="s">
        <v>45</v>
      </c>
      <c r="AV4" s="6" t="s">
        <v>45</v>
      </c>
      <c r="AW4" s="6" t="s">
        <v>45</v>
      </c>
      <c r="AX4" s="6" t="s">
        <v>45</v>
      </c>
    </row>
    <row r="5" spans="1:50" ht="12.75">
      <c r="A5" s="7"/>
      <c r="B5" s="6" t="str">
        <f>'PL by Month'!M5</f>
        <v>2008-12</v>
      </c>
      <c r="C5" s="6" t="str">
        <f>'PL by Month'!N5</f>
        <v>2009-01</v>
      </c>
      <c r="D5" s="6" t="str">
        <f>'PL by Month'!O5</f>
        <v>2009-02</v>
      </c>
      <c r="E5" s="6" t="str">
        <f>'PL by Month'!P5</f>
        <v>2009-03</v>
      </c>
      <c r="F5" s="6" t="str">
        <f>'PL by Month'!Q5</f>
        <v>2009-04</v>
      </c>
      <c r="G5" s="6" t="str">
        <f>'PL by Month'!R5</f>
        <v>2009-05</v>
      </c>
      <c r="H5" s="6" t="str">
        <f>'PL by Month'!S5</f>
        <v>2009-06</v>
      </c>
      <c r="I5" s="6" t="str">
        <f>'PL by Month'!T5</f>
        <v>2009-07</v>
      </c>
      <c r="J5" s="6" t="str">
        <f>'PL by Month'!U5</f>
        <v>2009-08</v>
      </c>
      <c r="K5" s="6" t="str">
        <f>'PL by Month'!V5</f>
        <v>2009-09</v>
      </c>
      <c r="L5" s="6" t="str">
        <f>'PL by Month'!W5</f>
        <v>2009-10</v>
      </c>
      <c r="M5" s="6" t="str">
        <f>'PL by Month'!X5</f>
        <v>2009-11</v>
      </c>
      <c r="N5" s="6" t="str">
        <f>'PL by Month'!Y5</f>
        <v>2009-12</v>
      </c>
      <c r="O5" s="6" t="str">
        <f>'PL by Month'!Z5</f>
        <v>2010-01</v>
      </c>
      <c r="P5" s="6" t="str">
        <f>'PL by Month'!AA5</f>
        <v>2010-02</v>
      </c>
      <c r="Q5" s="6" t="str">
        <f>'PL by Month'!AB5</f>
        <v>2010-03</v>
      </c>
      <c r="R5" s="6" t="str">
        <f>'PL by Month'!AC5</f>
        <v>2010-04</v>
      </c>
      <c r="S5" s="6" t="str">
        <f>'PL by Month'!AD5</f>
        <v>2010-05</v>
      </c>
      <c r="T5" s="6" t="str">
        <f>'PL by Month'!AE5</f>
        <v>2010-06</v>
      </c>
      <c r="U5" s="6" t="str">
        <f>'PL by Month'!AF5</f>
        <v>2010-07</v>
      </c>
      <c r="V5" s="6" t="str">
        <f>'PL by Month'!AG5</f>
        <v>2010-08</v>
      </c>
      <c r="W5" s="6" t="str">
        <f>'PL by Month'!AH5</f>
        <v>2010-09</v>
      </c>
      <c r="X5" s="6" t="str">
        <f>'PL by Month'!AI5</f>
        <v>2010-10</v>
      </c>
      <c r="Y5" s="6" t="str">
        <f>'PL by Month'!AJ5</f>
        <v>2010-11</v>
      </c>
      <c r="Z5" s="6" t="str">
        <f>'PL by Month'!AK5</f>
        <v>2010-12</v>
      </c>
      <c r="AA5" s="6" t="str">
        <f>'PL by Month'!AL5</f>
        <v>2011-01</v>
      </c>
      <c r="AB5" s="6" t="str">
        <f>'PL by Month'!AM5</f>
        <v>2011-02</v>
      </c>
      <c r="AC5" s="6" t="str">
        <f>'PL by Month'!AN5</f>
        <v>2011-03</v>
      </c>
      <c r="AD5" s="6" t="str">
        <f>'PL by Month'!AO5</f>
        <v>2011-04</v>
      </c>
      <c r="AE5" s="6" t="str">
        <f>'PL by Month'!AP5</f>
        <v>2011-05</v>
      </c>
      <c r="AF5" s="6" t="str">
        <f>'PL by Month'!AQ5</f>
        <v>2011-06</v>
      </c>
      <c r="AG5" s="6" t="str">
        <f>'PL by Month'!AR5</f>
        <v>2011-07</v>
      </c>
      <c r="AH5" s="6" t="str">
        <f>'PL by Month'!AS5</f>
        <v>2011-08</v>
      </c>
      <c r="AI5" s="6" t="str">
        <f>'PL by Month'!AT5</f>
        <v>2011-09</v>
      </c>
      <c r="AJ5" s="6" t="str">
        <f>'PL by Month'!AU5</f>
        <v>2011-10</v>
      </c>
      <c r="AK5" s="6" t="str">
        <f>'PL by Month'!AV5</f>
        <v>2011-11</v>
      </c>
      <c r="AL5" s="6" t="str">
        <f>'PL by Month'!AW5</f>
        <v>2011-12</v>
      </c>
      <c r="AM5" s="6" t="str">
        <f>'PL by Month'!AX5</f>
        <v>2012-01</v>
      </c>
      <c r="AN5" s="6" t="str">
        <f>'PL by Month'!AY5</f>
        <v>2012-02</v>
      </c>
      <c r="AO5" s="6" t="str">
        <f>'PL by Month'!AZ5</f>
        <v>2012-03</v>
      </c>
      <c r="AP5" s="6" t="str">
        <f>'PL by Month'!BA5</f>
        <v>2012-04</v>
      </c>
      <c r="AQ5" s="6" t="str">
        <f>'PL by Month'!BB5</f>
        <v>2012-05</v>
      </c>
      <c r="AR5" s="6" t="str">
        <f>'PL by Month'!BC5</f>
        <v>2012-06</v>
      </c>
      <c r="AS5" s="6" t="str">
        <f>'PL by Month'!BD5</f>
        <v>2012-07</v>
      </c>
      <c r="AT5" s="6" t="str">
        <f>'PL by Month'!BE5</f>
        <v>2012-08</v>
      </c>
      <c r="AU5" s="6" t="str">
        <f>'PL by Month'!BF5</f>
        <v>2012-09</v>
      </c>
      <c r="AV5" s="6" t="str">
        <f>'PL by Month'!BG5</f>
        <v>2012-10</v>
      </c>
      <c r="AW5" s="6" t="str">
        <f>'PL by Month'!BH5</f>
        <v>2012-11</v>
      </c>
      <c r="AX5" s="6" t="str">
        <f>'PL by Month'!BI5</f>
        <v>2012-12</v>
      </c>
    </row>
    <row r="6" spans="1:50" ht="12.75">
      <c r="A6" s="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50" ht="12.75">
      <c r="A7" s="73" t="s">
        <v>137</v>
      </c>
      <c r="B7" s="5">
        <f>SUM('PL by Month'!B7:M7)</f>
        <v>0</v>
      </c>
      <c r="C7" s="5">
        <f>SUM('PL by Month'!C7:N7)</f>
        <v>0</v>
      </c>
      <c r="D7" s="5">
        <f>SUM('PL by Month'!D7:O7)</f>
        <v>0</v>
      </c>
      <c r="E7" s="5">
        <f>SUM('PL by Month'!E7:P7)</f>
        <v>0</v>
      </c>
      <c r="F7" s="5">
        <f>SUM('PL by Month'!F7:Q7)</f>
        <v>0</v>
      </c>
      <c r="G7" s="5">
        <f>SUM('PL by Month'!G7:R7)</f>
        <v>0</v>
      </c>
      <c r="H7" s="5">
        <f>SUM('PL by Month'!H7:S7)</f>
        <v>0</v>
      </c>
      <c r="I7" s="5">
        <f>SUM('PL by Month'!I7:T7)</f>
        <v>0</v>
      </c>
      <c r="J7" s="5">
        <f>SUM('PL by Month'!J7:U7)</f>
        <v>0</v>
      </c>
      <c r="K7" s="5">
        <f>SUM('PL by Month'!K7:V7)</f>
        <v>0</v>
      </c>
      <c r="L7" s="5">
        <f>SUM('PL by Month'!L7:W7)</f>
        <v>0</v>
      </c>
      <c r="M7" s="5">
        <f>SUM('PL by Month'!M7:X7)</f>
        <v>0</v>
      </c>
      <c r="N7" s="5">
        <f>SUM('PL by Month'!N7:Y7)</f>
        <v>0</v>
      </c>
      <c r="O7" s="5">
        <f>SUM('PL by Month'!O7:Z7)</f>
        <v>0</v>
      </c>
      <c r="P7" s="5">
        <f>SUM('PL by Month'!P7:AA7)</f>
        <v>0</v>
      </c>
      <c r="Q7" s="5">
        <f>SUM('PL by Month'!Q7:AB7)</f>
        <v>0</v>
      </c>
      <c r="R7" s="5">
        <f>SUM('PL by Month'!R7:AC7)</f>
        <v>0</v>
      </c>
      <c r="S7" s="5">
        <f>SUM('PL by Month'!S7:AD7)</f>
        <v>0</v>
      </c>
      <c r="T7" s="5">
        <f>SUM('PL by Month'!T7:AE7)</f>
        <v>0</v>
      </c>
      <c r="U7" s="5">
        <f>SUM('PL by Month'!U7:AF7)</f>
        <v>0</v>
      </c>
      <c r="V7" s="5">
        <f>SUM('PL by Month'!V7:AG7)</f>
        <v>0</v>
      </c>
      <c r="W7" s="5">
        <f>SUM('PL by Month'!W7:AH7)</f>
        <v>0</v>
      </c>
      <c r="X7" s="5">
        <f>SUM('PL by Month'!X7:AI7)</f>
        <v>0</v>
      </c>
      <c r="Y7" s="5">
        <f>SUM('PL by Month'!Y7:AJ7)</f>
        <v>0</v>
      </c>
      <c r="Z7" s="5">
        <f>SUM('PL by Month'!Z7:AK7)</f>
        <v>0</v>
      </c>
      <c r="AA7" s="5">
        <f>SUM('PL by Month'!AA7:AL7)</f>
        <v>0</v>
      </c>
      <c r="AB7" s="5">
        <f>SUM('PL by Month'!AB7:AM7)</f>
        <v>0</v>
      </c>
      <c r="AC7" s="5">
        <f>SUM('PL by Month'!AC7:AN7)</f>
        <v>0</v>
      </c>
      <c r="AD7" s="5">
        <f>SUM('PL by Month'!AD7:AO7)</f>
        <v>0</v>
      </c>
      <c r="AE7" s="5">
        <f>SUM('PL by Month'!AE7:AP7)</f>
        <v>0</v>
      </c>
      <c r="AF7" s="5">
        <f>SUM('PL by Month'!AF7:AQ7)</f>
        <v>0</v>
      </c>
      <c r="AG7" s="5">
        <f>SUM('PL by Month'!AG7:AR7)</f>
        <v>0</v>
      </c>
      <c r="AH7" s="5">
        <f>SUM('PL by Month'!AH7:AS7)</f>
        <v>0</v>
      </c>
      <c r="AI7" s="5">
        <f>SUM('PL by Month'!AI7:AT7)</f>
        <v>0</v>
      </c>
      <c r="AJ7" s="5">
        <f>SUM('PL by Month'!AJ7:AU7)</f>
        <v>0</v>
      </c>
      <c r="AK7" s="5">
        <f>SUM('PL by Month'!AK7:AV7)</f>
        <v>0</v>
      </c>
      <c r="AL7" s="5">
        <f>SUM('PL by Month'!AL7:AW7)</f>
        <v>0</v>
      </c>
      <c r="AM7" s="5">
        <f>SUM('PL by Month'!AM7:AX7)</f>
        <v>0</v>
      </c>
      <c r="AN7" s="5">
        <f>SUM('PL by Month'!AN7:AY7)</f>
        <v>0</v>
      </c>
      <c r="AO7" s="5">
        <f>SUM('PL by Month'!AO7:AZ7)</f>
        <v>0</v>
      </c>
      <c r="AP7" s="5">
        <f>SUM('PL by Month'!AP7:BA7)</f>
        <v>0</v>
      </c>
      <c r="AQ7" s="5">
        <f>SUM('PL by Month'!AQ7:BB7)</f>
        <v>0</v>
      </c>
      <c r="AR7" s="5">
        <f>SUM('PL by Month'!AR7:BC7)</f>
        <v>0</v>
      </c>
      <c r="AS7" s="5">
        <f>SUM('PL by Month'!AS7:BD7)</f>
        <v>0</v>
      </c>
      <c r="AT7" s="5">
        <f>SUM('PL by Month'!AT7:BE7)</f>
        <v>0</v>
      </c>
      <c r="AU7" s="5">
        <f>SUM('PL by Month'!AU7:BF7)</f>
        <v>0</v>
      </c>
      <c r="AV7" s="5">
        <f>SUM('PL by Month'!AV7:BG7)</f>
        <v>0</v>
      </c>
      <c r="AW7" s="5">
        <f>SUM('PL by Month'!AW7:BH7)</f>
        <v>0</v>
      </c>
      <c r="AX7" s="5">
        <f>SUM('PL by Month'!AX7:BI7)</f>
        <v>0</v>
      </c>
    </row>
    <row r="8" ht="12.75">
      <c r="A8" s="10"/>
    </row>
    <row r="9" spans="1:50" s="58" customFormat="1" ht="12.75">
      <c r="A9" s="7" t="s">
        <v>0</v>
      </c>
      <c r="B9" s="9">
        <f>SUM('PL by Month'!B9:M9)</f>
        <v>0</v>
      </c>
      <c r="C9" s="9">
        <f>SUM('PL by Month'!C9:N9)</f>
        <v>0</v>
      </c>
      <c r="D9" s="9">
        <f>SUM('PL by Month'!D9:O9)</f>
        <v>0</v>
      </c>
      <c r="E9" s="9">
        <f>SUM('PL by Month'!E9:P9)</f>
        <v>0</v>
      </c>
      <c r="F9" s="9">
        <f>SUM('PL by Month'!F9:Q9)</f>
        <v>0</v>
      </c>
      <c r="G9" s="9">
        <f>SUM('PL by Month'!G9:R9)</f>
        <v>0</v>
      </c>
      <c r="H9" s="9">
        <f>SUM('PL by Month'!H9:S9)</f>
        <v>0</v>
      </c>
      <c r="I9" s="9">
        <f>SUM('PL by Month'!I9:T9)</f>
        <v>0</v>
      </c>
      <c r="J9" s="9">
        <f>SUM('PL by Month'!J9:U9)</f>
        <v>0</v>
      </c>
      <c r="K9" s="9">
        <f>SUM('PL by Month'!K9:V9)</f>
        <v>0</v>
      </c>
      <c r="L9" s="9">
        <f>SUM('PL by Month'!L9:W9)</f>
        <v>0</v>
      </c>
      <c r="M9" s="9">
        <f>SUM('PL by Month'!M9:X9)</f>
        <v>0</v>
      </c>
      <c r="N9" s="9">
        <f>SUM('PL by Month'!N9:Y9)</f>
        <v>0</v>
      </c>
      <c r="O9" s="9">
        <f>SUM('PL by Month'!O9:Z9)</f>
        <v>0</v>
      </c>
      <c r="P9" s="9">
        <f>SUM('PL by Month'!P9:AA9)</f>
        <v>0</v>
      </c>
      <c r="Q9" s="9">
        <f>SUM('PL by Month'!Q9:AB9)</f>
        <v>0</v>
      </c>
      <c r="R9" s="9">
        <f>SUM('PL by Month'!R9:AC9)</f>
        <v>0</v>
      </c>
      <c r="S9" s="9">
        <f>SUM('PL by Month'!S9:AD9)</f>
        <v>0</v>
      </c>
      <c r="T9" s="9">
        <f>SUM('PL by Month'!T9:AE9)</f>
        <v>0</v>
      </c>
      <c r="U9" s="9">
        <f>SUM('PL by Month'!U9:AF9)</f>
        <v>0</v>
      </c>
      <c r="V9" s="9">
        <f>SUM('PL by Month'!V9:AG9)</f>
        <v>0</v>
      </c>
      <c r="W9" s="9">
        <f>SUM('PL by Month'!W9:AH9)</f>
        <v>0</v>
      </c>
      <c r="X9" s="9">
        <f>SUM('PL by Month'!X9:AI9)</f>
        <v>0</v>
      </c>
      <c r="Y9" s="9">
        <f>SUM('PL by Month'!Y9:AJ9)</f>
        <v>0</v>
      </c>
      <c r="Z9" s="9">
        <f>SUM('PL by Month'!Z9:AK9)</f>
        <v>0</v>
      </c>
      <c r="AA9" s="9">
        <f>SUM('PL by Month'!AA9:AL9)</f>
        <v>0</v>
      </c>
      <c r="AB9" s="9">
        <f>SUM('PL by Month'!AB9:AM9)</f>
        <v>0</v>
      </c>
      <c r="AC9" s="9">
        <f>SUM('PL by Month'!AC9:AN9)</f>
        <v>0</v>
      </c>
      <c r="AD9" s="9">
        <f>SUM('PL by Month'!AD9:AO9)</f>
        <v>0</v>
      </c>
      <c r="AE9" s="9">
        <f>SUM('PL by Month'!AE9:AP9)</f>
        <v>0</v>
      </c>
      <c r="AF9" s="9">
        <f>SUM('PL by Month'!AF9:AQ9)</f>
        <v>0</v>
      </c>
      <c r="AG9" s="9">
        <f>SUM('PL by Month'!AG9:AR9)</f>
        <v>0</v>
      </c>
      <c r="AH9" s="9">
        <f>SUM('PL by Month'!AH9:AS9)</f>
        <v>0</v>
      </c>
      <c r="AI9" s="9">
        <f>SUM('PL by Month'!AI9:AT9)</f>
        <v>0</v>
      </c>
      <c r="AJ9" s="9">
        <f>SUM('PL by Month'!AJ9:AU9)</f>
        <v>0</v>
      </c>
      <c r="AK9" s="9">
        <f>SUM('PL by Month'!AK9:AV9)</f>
        <v>0</v>
      </c>
      <c r="AL9" s="9">
        <f>SUM('PL by Month'!AL9:AW9)</f>
        <v>0</v>
      </c>
      <c r="AM9" s="9">
        <f>SUM('PL by Month'!AM9:AX9)</f>
        <v>0</v>
      </c>
      <c r="AN9" s="9">
        <f>SUM('PL by Month'!AN9:AY9)</f>
        <v>0</v>
      </c>
      <c r="AO9" s="9">
        <f>SUM('PL by Month'!AO9:AZ9)</f>
        <v>0</v>
      </c>
      <c r="AP9" s="9">
        <f>SUM('PL by Month'!AP9:BA9)</f>
        <v>0</v>
      </c>
      <c r="AQ9" s="9">
        <f>SUM('PL by Month'!AQ9:BB9)</f>
        <v>0</v>
      </c>
      <c r="AR9" s="9">
        <f>SUM('PL by Month'!AR9:BC9)</f>
        <v>0</v>
      </c>
      <c r="AS9" s="9">
        <f>SUM('PL by Month'!AS9:BD9)</f>
        <v>0</v>
      </c>
      <c r="AT9" s="9">
        <f>SUM('PL by Month'!AT9:BE9)</f>
        <v>0</v>
      </c>
      <c r="AU9" s="9">
        <f>SUM('PL by Month'!AU9:BF9)</f>
        <v>0</v>
      </c>
      <c r="AV9" s="9">
        <f>SUM('PL by Month'!AV9:BG9)</f>
        <v>0</v>
      </c>
      <c r="AW9" s="9">
        <f>SUM('PL by Month'!AW9:BH9)</f>
        <v>0</v>
      </c>
      <c r="AX9" s="9">
        <f>SUM('PL by Month'!AX9:BI9)</f>
        <v>0</v>
      </c>
    </row>
    <row r="10" s="58" customFormat="1" ht="12.75">
      <c r="A10" s="10"/>
    </row>
    <row r="11" spans="1:50" s="58" customFormat="1" ht="12.75">
      <c r="A11" s="72" t="s">
        <v>200</v>
      </c>
      <c r="B11" s="58">
        <f>B7-B9</f>
        <v>0</v>
      </c>
      <c r="C11" s="58">
        <f aca="true" t="shared" si="0" ref="C11:AX11">C7-C9</f>
        <v>0</v>
      </c>
      <c r="D11" s="58">
        <f t="shared" si="0"/>
        <v>0</v>
      </c>
      <c r="E11" s="58">
        <f t="shared" si="0"/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8">
        <f t="shared" si="0"/>
        <v>0</v>
      </c>
      <c r="V11" s="58">
        <f t="shared" si="0"/>
        <v>0</v>
      </c>
      <c r="W11" s="58">
        <f t="shared" si="0"/>
        <v>0</v>
      </c>
      <c r="X11" s="58">
        <f t="shared" si="0"/>
        <v>0</v>
      </c>
      <c r="Y11" s="58">
        <f t="shared" si="0"/>
        <v>0</v>
      </c>
      <c r="Z11" s="58">
        <f t="shared" si="0"/>
        <v>0</v>
      </c>
      <c r="AA11" s="58">
        <f t="shared" si="0"/>
        <v>0</v>
      </c>
      <c r="AB11" s="58">
        <f t="shared" si="0"/>
        <v>0</v>
      </c>
      <c r="AC11" s="58">
        <f t="shared" si="0"/>
        <v>0</v>
      </c>
      <c r="AD11" s="58">
        <f t="shared" si="0"/>
        <v>0</v>
      </c>
      <c r="AE11" s="58">
        <f t="shared" si="0"/>
        <v>0</v>
      </c>
      <c r="AF11" s="58">
        <f t="shared" si="0"/>
        <v>0</v>
      </c>
      <c r="AG11" s="58">
        <f t="shared" si="0"/>
        <v>0</v>
      </c>
      <c r="AH11" s="58">
        <f t="shared" si="0"/>
        <v>0</v>
      </c>
      <c r="AI11" s="58">
        <f t="shared" si="0"/>
        <v>0</v>
      </c>
      <c r="AJ11" s="58">
        <f t="shared" si="0"/>
        <v>0</v>
      </c>
      <c r="AK11" s="58">
        <f t="shared" si="0"/>
        <v>0</v>
      </c>
      <c r="AL11" s="58">
        <f t="shared" si="0"/>
        <v>0</v>
      </c>
      <c r="AM11" s="58">
        <f t="shared" si="0"/>
        <v>0</v>
      </c>
      <c r="AN11" s="58">
        <f t="shared" si="0"/>
        <v>0</v>
      </c>
      <c r="AO11" s="58">
        <f t="shared" si="0"/>
        <v>0</v>
      </c>
      <c r="AP11" s="58">
        <f t="shared" si="0"/>
        <v>0</v>
      </c>
      <c r="AQ11" s="58">
        <f t="shared" si="0"/>
        <v>0</v>
      </c>
      <c r="AR11" s="58">
        <f t="shared" si="0"/>
        <v>0</v>
      </c>
      <c r="AS11" s="58">
        <f t="shared" si="0"/>
        <v>0</v>
      </c>
      <c r="AT11" s="58">
        <f t="shared" si="0"/>
        <v>0</v>
      </c>
      <c r="AU11" s="58">
        <f t="shared" si="0"/>
        <v>0</v>
      </c>
      <c r="AV11" s="58">
        <f t="shared" si="0"/>
        <v>0</v>
      </c>
      <c r="AW11" s="58">
        <f t="shared" si="0"/>
        <v>0</v>
      </c>
      <c r="AX11" s="58">
        <f t="shared" si="0"/>
        <v>0</v>
      </c>
    </row>
    <row r="12" spans="1:50" s="58" customFormat="1" ht="12.75">
      <c r="A12" s="80" t="s">
        <v>202</v>
      </c>
      <c r="B12" s="84" t="e">
        <f>B11/B7</f>
        <v>#DIV/0!</v>
      </c>
      <c r="C12" s="84" t="e">
        <f aca="true" t="shared" si="1" ref="C12:AX12">C11/C7</f>
        <v>#DIV/0!</v>
      </c>
      <c r="D12" s="84" t="e">
        <f t="shared" si="1"/>
        <v>#DIV/0!</v>
      </c>
      <c r="E12" s="84" t="e">
        <f t="shared" si="1"/>
        <v>#DIV/0!</v>
      </c>
      <c r="F12" s="84" t="e">
        <f t="shared" si="1"/>
        <v>#DIV/0!</v>
      </c>
      <c r="G12" s="84" t="e">
        <f t="shared" si="1"/>
        <v>#DIV/0!</v>
      </c>
      <c r="H12" s="84" t="e">
        <f t="shared" si="1"/>
        <v>#DIV/0!</v>
      </c>
      <c r="I12" s="84" t="e">
        <f t="shared" si="1"/>
        <v>#DIV/0!</v>
      </c>
      <c r="J12" s="84" t="e">
        <f t="shared" si="1"/>
        <v>#DIV/0!</v>
      </c>
      <c r="K12" s="84" t="e">
        <f t="shared" si="1"/>
        <v>#DIV/0!</v>
      </c>
      <c r="L12" s="84" t="e">
        <f t="shared" si="1"/>
        <v>#DIV/0!</v>
      </c>
      <c r="M12" s="84" t="e">
        <f t="shared" si="1"/>
        <v>#DIV/0!</v>
      </c>
      <c r="N12" s="84" t="e">
        <f t="shared" si="1"/>
        <v>#DIV/0!</v>
      </c>
      <c r="O12" s="84" t="e">
        <f t="shared" si="1"/>
        <v>#DIV/0!</v>
      </c>
      <c r="P12" s="84" t="e">
        <f t="shared" si="1"/>
        <v>#DIV/0!</v>
      </c>
      <c r="Q12" s="84" t="e">
        <f t="shared" si="1"/>
        <v>#DIV/0!</v>
      </c>
      <c r="R12" s="84" t="e">
        <f t="shared" si="1"/>
        <v>#DIV/0!</v>
      </c>
      <c r="S12" s="84" t="e">
        <f t="shared" si="1"/>
        <v>#DIV/0!</v>
      </c>
      <c r="T12" s="84" t="e">
        <f t="shared" si="1"/>
        <v>#DIV/0!</v>
      </c>
      <c r="U12" s="84" t="e">
        <f t="shared" si="1"/>
        <v>#DIV/0!</v>
      </c>
      <c r="V12" s="84" t="e">
        <f t="shared" si="1"/>
        <v>#DIV/0!</v>
      </c>
      <c r="W12" s="84" t="e">
        <f t="shared" si="1"/>
        <v>#DIV/0!</v>
      </c>
      <c r="X12" s="84" t="e">
        <f t="shared" si="1"/>
        <v>#DIV/0!</v>
      </c>
      <c r="Y12" s="84" t="e">
        <f t="shared" si="1"/>
        <v>#DIV/0!</v>
      </c>
      <c r="Z12" s="84" t="e">
        <f t="shared" si="1"/>
        <v>#DIV/0!</v>
      </c>
      <c r="AA12" s="84" t="e">
        <f t="shared" si="1"/>
        <v>#DIV/0!</v>
      </c>
      <c r="AB12" s="84" t="e">
        <f t="shared" si="1"/>
        <v>#DIV/0!</v>
      </c>
      <c r="AC12" s="84" t="e">
        <f t="shared" si="1"/>
        <v>#DIV/0!</v>
      </c>
      <c r="AD12" s="84" t="e">
        <f t="shared" si="1"/>
        <v>#DIV/0!</v>
      </c>
      <c r="AE12" s="84" t="e">
        <f t="shared" si="1"/>
        <v>#DIV/0!</v>
      </c>
      <c r="AF12" s="84" t="e">
        <f t="shared" si="1"/>
        <v>#DIV/0!</v>
      </c>
      <c r="AG12" s="84" t="e">
        <f t="shared" si="1"/>
        <v>#DIV/0!</v>
      </c>
      <c r="AH12" s="84" t="e">
        <f t="shared" si="1"/>
        <v>#DIV/0!</v>
      </c>
      <c r="AI12" s="84" t="e">
        <f t="shared" si="1"/>
        <v>#DIV/0!</v>
      </c>
      <c r="AJ12" s="84" t="e">
        <f t="shared" si="1"/>
        <v>#DIV/0!</v>
      </c>
      <c r="AK12" s="84" t="e">
        <f t="shared" si="1"/>
        <v>#DIV/0!</v>
      </c>
      <c r="AL12" s="84" t="e">
        <f t="shared" si="1"/>
        <v>#DIV/0!</v>
      </c>
      <c r="AM12" s="84" t="e">
        <f t="shared" si="1"/>
        <v>#DIV/0!</v>
      </c>
      <c r="AN12" s="84" t="e">
        <f t="shared" si="1"/>
        <v>#DIV/0!</v>
      </c>
      <c r="AO12" s="84" t="e">
        <f t="shared" si="1"/>
        <v>#DIV/0!</v>
      </c>
      <c r="AP12" s="84" t="e">
        <f t="shared" si="1"/>
        <v>#DIV/0!</v>
      </c>
      <c r="AQ12" s="84" t="e">
        <f t="shared" si="1"/>
        <v>#DIV/0!</v>
      </c>
      <c r="AR12" s="84" t="e">
        <f t="shared" si="1"/>
        <v>#DIV/0!</v>
      </c>
      <c r="AS12" s="84" t="e">
        <f t="shared" si="1"/>
        <v>#DIV/0!</v>
      </c>
      <c r="AT12" s="84" t="e">
        <f t="shared" si="1"/>
        <v>#DIV/0!</v>
      </c>
      <c r="AU12" s="84" t="e">
        <f t="shared" si="1"/>
        <v>#DIV/0!</v>
      </c>
      <c r="AV12" s="84" t="e">
        <f t="shared" si="1"/>
        <v>#DIV/0!</v>
      </c>
      <c r="AW12" s="84" t="e">
        <f t="shared" si="1"/>
        <v>#DIV/0!</v>
      </c>
      <c r="AX12" s="84" t="e">
        <f t="shared" si="1"/>
        <v>#DIV/0!</v>
      </c>
    </row>
    <row r="13" s="58" customFormat="1" ht="12" customHeight="1">
      <c r="A13" s="10"/>
    </row>
    <row r="14" spans="1:50" s="58" customFormat="1" ht="12.75">
      <c r="A14" s="73" t="s">
        <v>156</v>
      </c>
      <c r="B14" s="9">
        <f>SUM('PL by Month'!B14:M14)</f>
        <v>0</v>
      </c>
      <c r="C14" s="9">
        <f>SUM('PL by Month'!C14:N14)</f>
        <v>0</v>
      </c>
      <c r="D14" s="9">
        <f>SUM('PL by Month'!D14:O14)</f>
        <v>0</v>
      </c>
      <c r="E14" s="9">
        <f>SUM('PL by Month'!E14:P14)</f>
        <v>0</v>
      </c>
      <c r="F14" s="9">
        <f>SUM('PL by Month'!F14:Q14)</f>
        <v>0</v>
      </c>
      <c r="G14" s="9">
        <f>SUM('PL by Month'!G14:R14)</f>
        <v>0</v>
      </c>
      <c r="H14" s="9">
        <f>SUM('PL by Month'!H14:S14)</f>
        <v>0</v>
      </c>
      <c r="I14" s="9">
        <f>SUM('PL by Month'!I14:T14)</f>
        <v>0</v>
      </c>
      <c r="J14" s="9">
        <f>SUM('PL by Month'!J14:U14)</f>
        <v>0</v>
      </c>
      <c r="K14" s="9">
        <f>SUM('PL by Month'!K14:V14)</f>
        <v>0</v>
      </c>
      <c r="L14" s="9">
        <f>SUM('PL by Month'!L14:W14)</f>
        <v>0</v>
      </c>
      <c r="M14" s="9">
        <f>SUM('PL by Month'!M14:X14)</f>
        <v>0</v>
      </c>
      <c r="N14" s="9">
        <f>SUM('PL by Month'!N14:Y14)</f>
        <v>0</v>
      </c>
      <c r="O14" s="9">
        <f>SUM('PL by Month'!O14:Z14)</f>
        <v>0</v>
      </c>
      <c r="P14" s="9">
        <f>SUM('PL by Month'!P14:AA14)</f>
        <v>0</v>
      </c>
      <c r="Q14" s="9">
        <f>SUM('PL by Month'!Q14:AB14)</f>
        <v>0</v>
      </c>
      <c r="R14" s="9">
        <f>SUM('PL by Month'!R14:AC14)</f>
        <v>0</v>
      </c>
      <c r="S14" s="9">
        <f>SUM('PL by Month'!S14:AD14)</f>
        <v>0</v>
      </c>
      <c r="T14" s="9">
        <f>SUM('PL by Month'!T14:AE14)</f>
        <v>0</v>
      </c>
      <c r="U14" s="9">
        <f>SUM('PL by Month'!U14:AF14)</f>
        <v>0</v>
      </c>
      <c r="V14" s="9">
        <f>SUM('PL by Month'!V14:AG14)</f>
        <v>0</v>
      </c>
      <c r="W14" s="9">
        <f>SUM('PL by Month'!W14:AH14)</f>
        <v>0</v>
      </c>
      <c r="X14" s="9">
        <f>SUM('PL by Month'!X14:AI14)</f>
        <v>0</v>
      </c>
      <c r="Y14" s="9">
        <f>SUM('PL by Month'!Y14:AJ14)</f>
        <v>0</v>
      </c>
      <c r="Z14" s="9">
        <f>SUM('PL by Month'!Z14:AK14)</f>
        <v>0</v>
      </c>
      <c r="AA14" s="9">
        <f>SUM('PL by Month'!AA14:AL14)</f>
        <v>0</v>
      </c>
      <c r="AB14" s="9">
        <f>SUM('PL by Month'!AB14:AM14)</f>
        <v>0</v>
      </c>
      <c r="AC14" s="9">
        <f>SUM('PL by Month'!AC14:AN14)</f>
        <v>0</v>
      </c>
      <c r="AD14" s="9">
        <f>SUM('PL by Month'!AD14:AO14)</f>
        <v>0</v>
      </c>
      <c r="AE14" s="9">
        <f>SUM('PL by Month'!AE14:AP14)</f>
        <v>0</v>
      </c>
      <c r="AF14" s="9">
        <f>SUM('PL by Month'!AF14:AQ14)</f>
        <v>0</v>
      </c>
      <c r="AG14" s="9">
        <f>SUM('PL by Month'!AG14:AR14)</f>
        <v>0</v>
      </c>
      <c r="AH14" s="9">
        <f>SUM('PL by Month'!AH14:AS14)</f>
        <v>0</v>
      </c>
      <c r="AI14" s="9">
        <f>SUM('PL by Month'!AI14:AT14)</f>
        <v>0</v>
      </c>
      <c r="AJ14" s="9">
        <f>SUM('PL by Month'!AJ14:AU14)</f>
        <v>0</v>
      </c>
      <c r="AK14" s="9">
        <f>SUM('PL by Month'!AK14:AV14)</f>
        <v>0</v>
      </c>
      <c r="AL14" s="9">
        <f>SUM('PL by Month'!AL14:AW14)</f>
        <v>0</v>
      </c>
      <c r="AM14" s="9">
        <f>SUM('PL by Month'!AM14:AX14)</f>
        <v>0</v>
      </c>
      <c r="AN14" s="9">
        <f>SUM('PL by Month'!AN14:AY14)</f>
        <v>0</v>
      </c>
      <c r="AO14" s="9">
        <f>SUM('PL by Month'!AO14:AZ14)</f>
        <v>0</v>
      </c>
      <c r="AP14" s="9">
        <f>SUM('PL by Month'!AP14:BA14)</f>
        <v>0</v>
      </c>
      <c r="AQ14" s="9">
        <f>SUM('PL by Month'!AQ14:BB14)</f>
        <v>0</v>
      </c>
      <c r="AR14" s="9">
        <f>SUM('PL by Month'!AR14:BC14)</f>
        <v>0</v>
      </c>
      <c r="AS14" s="9">
        <f>SUM('PL by Month'!AS14:BD14)</f>
        <v>0</v>
      </c>
      <c r="AT14" s="9">
        <f>SUM('PL by Month'!AT14:BE14)</f>
        <v>0</v>
      </c>
      <c r="AU14" s="9">
        <f>SUM('PL by Month'!AU14:BF14)</f>
        <v>0</v>
      </c>
      <c r="AV14" s="9">
        <f>SUM('PL by Month'!AV14:BG14)</f>
        <v>0</v>
      </c>
      <c r="AW14" s="9">
        <f>SUM('PL by Month'!AW14:BH14)</f>
        <v>0</v>
      </c>
      <c r="AX14" s="9">
        <f>SUM('PL by Month'!AX14:BI14)</f>
        <v>0</v>
      </c>
    </row>
    <row r="15" spans="1:50" s="58" customFormat="1" ht="12.75">
      <c r="A15" s="78" t="s">
        <v>158</v>
      </c>
      <c r="B15" s="85" t="e">
        <f>B11/B14</f>
        <v>#DIV/0!</v>
      </c>
      <c r="C15" s="85" t="e">
        <f aca="true" t="shared" si="2" ref="C15:AX15">C11/C14</f>
        <v>#DIV/0!</v>
      </c>
      <c r="D15" s="85" t="e">
        <f t="shared" si="2"/>
        <v>#DIV/0!</v>
      </c>
      <c r="E15" s="85" t="e">
        <f t="shared" si="2"/>
        <v>#DIV/0!</v>
      </c>
      <c r="F15" s="85" t="e">
        <f t="shared" si="2"/>
        <v>#DIV/0!</v>
      </c>
      <c r="G15" s="85" t="e">
        <f t="shared" si="2"/>
        <v>#DIV/0!</v>
      </c>
      <c r="H15" s="85" t="e">
        <f t="shared" si="2"/>
        <v>#DIV/0!</v>
      </c>
      <c r="I15" s="85" t="e">
        <f t="shared" si="2"/>
        <v>#DIV/0!</v>
      </c>
      <c r="J15" s="85" t="e">
        <f t="shared" si="2"/>
        <v>#DIV/0!</v>
      </c>
      <c r="K15" s="85" t="e">
        <f t="shared" si="2"/>
        <v>#DIV/0!</v>
      </c>
      <c r="L15" s="85" t="e">
        <f t="shared" si="2"/>
        <v>#DIV/0!</v>
      </c>
      <c r="M15" s="85" t="e">
        <f t="shared" si="2"/>
        <v>#DIV/0!</v>
      </c>
      <c r="N15" s="85" t="e">
        <f t="shared" si="2"/>
        <v>#DIV/0!</v>
      </c>
      <c r="O15" s="85" t="e">
        <f t="shared" si="2"/>
        <v>#DIV/0!</v>
      </c>
      <c r="P15" s="85" t="e">
        <f t="shared" si="2"/>
        <v>#DIV/0!</v>
      </c>
      <c r="Q15" s="85" t="e">
        <f t="shared" si="2"/>
        <v>#DIV/0!</v>
      </c>
      <c r="R15" s="85" t="e">
        <f t="shared" si="2"/>
        <v>#DIV/0!</v>
      </c>
      <c r="S15" s="85" t="e">
        <f t="shared" si="2"/>
        <v>#DIV/0!</v>
      </c>
      <c r="T15" s="85" t="e">
        <f t="shared" si="2"/>
        <v>#DIV/0!</v>
      </c>
      <c r="U15" s="85" t="e">
        <f t="shared" si="2"/>
        <v>#DIV/0!</v>
      </c>
      <c r="V15" s="85" t="e">
        <f t="shared" si="2"/>
        <v>#DIV/0!</v>
      </c>
      <c r="W15" s="85" t="e">
        <f t="shared" si="2"/>
        <v>#DIV/0!</v>
      </c>
      <c r="X15" s="85" t="e">
        <f t="shared" si="2"/>
        <v>#DIV/0!</v>
      </c>
      <c r="Y15" s="85" t="e">
        <f t="shared" si="2"/>
        <v>#DIV/0!</v>
      </c>
      <c r="Z15" s="85" t="e">
        <f t="shared" si="2"/>
        <v>#DIV/0!</v>
      </c>
      <c r="AA15" s="85" t="e">
        <f t="shared" si="2"/>
        <v>#DIV/0!</v>
      </c>
      <c r="AB15" s="85" t="e">
        <f t="shared" si="2"/>
        <v>#DIV/0!</v>
      </c>
      <c r="AC15" s="85" t="e">
        <f t="shared" si="2"/>
        <v>#DIV/0!</v>
      </c>
      <c r="AD15" s="85" t="e">
        <f t="shared" si="2"/>
        <v>#DIV/0!</v>
      </c>
      <c r="AE15" s="85" t="e">
        <f t="shared" si="2"/>
        <v>#DIV/0!</v>
      </c>
      <c r="AF15" s="85" t="e">
        <f t="shared" si="2"/>
        <v>#DIV/0!</v>
      </c>
      <c r="AG15" s="85" t="e">
        <f t="shared" si="2"/>
        <v>#DIV/0!</v>
      </c>
      <c r="AH15" s="85" t="e">
        <f t="shared" si="2"/>
        <v>#DIV/0!</v>
      </c>
      <c r="AI15" s="85" t="e">
        <f t="shared" si="2"/>
        <v>#DIV/0!</v>
      </c>
      <c r="AJ15" s="85" t="e">
        <f t="shared" si="2"/>
        <v>#DIV/0!</v>
      </c>
      <c r="AK15" s="85" t="e">
        <f t="shared" si="2"/>
        <v>#DIV/0!</v>
      </c>
      <c r="AL15" s="85" t="e">
        <f t="shared" si="2"/>
        <v>#DIV/0!</v>
      </c>
      <c r="AM15" s="85" t="e">
        <f t="shared" si="2"/>
        <v>#DIV/0!</v>
      </c>
      <c r="AN15" s="85" t="e">
        <f t="shared" si="2"/>
        <v>#DIV/0!</v>
      </c>
      <c r="AO15" s="85" t="e">
        <f t="shared" si="2"/>
        <v>#DIV/0!</v>
      </c>
      <c r="AP15" s="85" t="e">
        <f t="shared" si="2"/>
        <v>#DIV/0!</v>
      </c>
      <c r="AQ15" s="85" t="e">
        <f t="shared" si="2"/>
        <v>#DIV/0!</v>
      </c>
      <c r="AR15" s="85" t="e">
        <f t="shared" si="2"/>
        <v>#DIV/0!</v>
      </c>
      <c r="AS15" s="85" t="e">
        <f t="shared" si="2"/>
        <v>#DIV/0!</v>
      </c>
      <c r="AT15" s="85" t="e">
        <f t="shared" si="2"/>
        <v>#DIV/0!</v>
      </c>
      <c r="AU15" s="85" t="e">
        <f t="shared" si="2"/>
        <v>#DIV/0!</v>
      </c>
      <c r="AV15" s="85" t="e">
        <f t="shared" si="2"/>
        <v>#DIV/0!</v>
      </c>
      <c r="AW15" s="85" t="e">
        <f t="shared" si="2"/>
        <v>#DIV/0!</v>
      </c>
      <c r="AX15" s="85" t="e">
        <f t="shared" si="2"/>
        <v>#DIV/0!</v>
      </c>
    </row>
    <row r="16" s="61" customFormat="1" ht="12.75">
      <c r="A16" s="10"/>
    </row>
    <row r="17" spans="1:50" s="58" customFormat="1" ht="12.75">
      <c r="A17" s="10" t="s">
        <v>201</v>
      </c>
      <c r="B17" s="9">
        <f>B11-B14</f>
        <v>0</v>
      </c>
      <c r="C17" s="9">
        <f aca="true" t="shared" si="3" ref="C17:AX17">C11-C14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9">
        <f t="shared" si="3"/>
        <v>0</v>
      </c>
      <c r="AD17" s="9">
        <f t="shared" si="3"/>
        <v>0</v>
      </c>
      <c r="AE17" s="9">
        <f t="shared" si="3"/>
        <v>0</v>
      </c>
      <c r="AF17" s="9">
        <f t="shared" si="3"/>
        <v>0</v>
      </c>
      <c r="AG17" s="9">
        <f t="shared" si="3"/>
        <v>0</v>
      </c>
      <c r="AH17" s="9">
        <f t="shared" si="3"/>
        <v>0</v>
      </c>
      <c r="AI17" s="9">
        <f t="shared" si="3"/>
        <v>0</v>
      </c>
      <c r="AJ17" s="9">
        <f t="shared" si="3"/>
        <v>0</v>
      </c>
      <c r="AK17" s="9">
        <f t="shared" si="3"/>
        <v>0</v>
      </c>
      <c r="AL17" s="9">
        <f t="shared" si="3"/>
        <v>0</v>
      </c>
      <c r="AM17" s="9">
        <f t="shared" si="3"/>
        <v>0</v>
      </c>
      <c r="AN17" s="9">
        <f t="shared" si="3"/>
        <v>0</v>
      </c>
      <c r="AO17" s="9">
        <f t="shared" si="3"/>
        <v>0</v>
      </c>
      <c r="AP17" s="9">
        <f t="shared" si="3"/>
        <v>0</v>
      </c>
      <c r="AQ17" s="9">
        <f t="shared" si="3"/>
        <v>0</v>
      </c>
      <c r="AR17" s="9">
        <f t="shared" si="3"/>
        <v>0</v>
      </c>
      <c r="AS17" s="9">
        <f t="shared" si="3"/>
        <v>0</v>
      </c>
      <c r="AT17" s="9">
        <f t="shared" si="3"/>
        <v>0</v>
      </c>
      <c r="AU17" s="9">
        <f t="shared" si="3"/>
        <v>0</v>
      </c>
      <c r="AV17" s="9">
        <f t="shared" si="3"/>
        <v>0</v>
      </c>
      <c r="AW17" s="9">
        <f t="shared" si="3"/>
        <v>0</v>
      </c>
      <c r="AX17" s="9">
        <f t="shared" si="3"/>
        <v>0</v>
      </c>
    </row>
    <row r="18" s="58" customFormat="1" ht="12.75">
      <c r="A18" s="10"/>
    </row>
    <row r="19" s="58" customFormat="1" ht="12.75">
      <c r="A19" s="7" t="s">
        <v>80</v>
      </c>
    </row>
    <row r="20" spans="1:50" s="58" customFormat="1" ht="11.25" customHeight="1">
      <c r="A20" s="8" t="s">
        <v>81</v>
      </c>
      <c r="B20" s="58">
        <f>SUM('PL by Month'!B20:M20)</f>
        <v>0</v>
      </c>
      <c r="C20" s="58">
        <f>SUM('PL by Month'!C20:N20)</f>
        <v>0</v>
      </c>
      <c r="D20" s="58">
        <f>SUM('PL by Month'!D20:O20)</f>
        <v>0</v>
      </c>
      <c r="E20" s="58">
        <f>SUM('PL by Month'!E20:P20)</f>
        <v>0</v>
      </c>
      <c r="F20" s="58">
        <f>SUM('PL by Month'!F20:Q20)</f>
        <v>0</v>
      </c>
      <c r="G20" s="58">
        <f>SUM('PL by Month'!G20:R20)</f>
        <v>0</v>
      </c>
      <c r="H20" s="58">
        <f>SUM('PL by Month'!H20:S20)</f>
        <v>0</v>
      </c>
      <c r="I20" s="58">
        <f>SUM('PL by Month'!I20:T20)</f>
        <v>0</v>
      </c>
      <c r="J20" s="58">
        <f>SUM('PL by Month'!J20:U20)</f>
        <v>0</v>
      </c>
      <c r="K20" s="58">
        <f>SUM('PL by Month'!K20:V20)</f>
        <v>0</v>
      </c>
      <c r="L20" s="58">
        <f>SUM('PL by Month'!L20:W20)</f>
        <v>0</v>
      </c>
      <c r="M20" s="58">
        <f>SUM('PL by Month'!M20:X20)</f>
        <v>0</v>
      </c>
      <c r="N20" s="58">
        <f>SUM('PL by Month'!N20:Y20)</f>
        <v>0</v>
      </c>
      <c r="O20" s="58">
        <f>SUM('PL by Month'!O20:Z20)</f>
        <v>0</v>
      </c>
      <c r="P20" s="58">
        <f>SUM('PL by Month'!P20:AA20)</f>
        <v>0</v>
      </c>
      <c r="Q20" s="58">
        <f>SUM('PL by Month'!Q20:AB20)</f>
        <v>0</v>
      </c>
      <c r="R20" s="58">
        <f>SUM('PL by Month'!R20:AC20)</f>
        <v>0</v>
      </c>
      <c r="S20" s="58">
        <f>SUM('PL by Month'!S20:AD20)</f>
        <v>0</v>
      </c>
      <c r="T20" s="58">
        <f>SUM('PL by Month'!T20:AE20)</f>
        <v>0</v>
      </c>
      <c r="U20" s="58">
        <f>SUM('PL by Month'!U20:AF20)</f>
        <v>0</v>
      </c>
      <c r="V20" s="58">
        <f>SUM('PL by Month'!V20:AG20)</f>
        <v>0</v>
      </c>
      <c r="W20" s="58">
        <f>SUM('PL by Month'!W20:AH20)</f>
        <v>0</v>
      </c>
      <c r="X20" s="58">
        <f>SUM('PL by Month'!X20:AI20)</f>
        <v>0</v>
      </c>
      <c r="Y20" s="58">
        <f>SUM('PL by Month'!Y20:AJ20)</f>
        <v>0</v>
      </c>
      <c r="Z20" s="58">
        <f>SUM('PL by Month'!Z20:AK20)</f>
        <v>0</v>
      </c>
      <c r="AA20" s="58">
        <f>SUM('PL by Month'!AA20:AL20)</f>
        <v>0</v>
      </c>
      <c r="AB20" s="58">
        <f>SUM('PL by Month'!AB20:AM20)</f>
        <v>0</v>
      </c>
      <c r="AC20" s="58">
        <f>SUM('PL by Month'!AC20:AN20)</f>
        <v>0</v>
      </c>
      <c r="AD20" s="58">
        <f>SUM('PL by Month'!AD20:AO20)</f>
        <v>0</v>
      </c>
      <c r="AE20" s="58">
        <f>SUM('PL by Month'!AE20:AP20)</f>
        <v>0</v>
      </c>
      <c r="AF20" s="58">
        <f>SUM('PL by Month'!AF20:AQ20)</f>
        <v>0</v>
      </c>
      <c r="AG20" s="58">
        <f>SUM('PL by Month'!AG20:AR20)</f>
        <v>0</v>
      </c>
      <c r="AH20" s="58">
        <f>SUM('PL by Month'!AH20:AS20)</f>
        <v>0</v>
      </c>
      <c r="AI20" s="58">
        <f>SUM('PL by Month'!AI20:AT20)</f>
        <v>0</v>
      </c>
      <c r="AJ20" s="58">
        <f>SUM('PL by Month'!AJ20:AU20)</f>
        <v>0</v>
      </c>
      <c r="AK20" s="58">
        <f>SUM('PL by Month'!AK20:AV20)</f>
        <v>0</v>
      </c>
      <c r="AL20" s="58">
        <f>SUM('PL by Month'!AL20:AW20)</f>
        <v>0</v>
      </c>
      <c r="AM20" s="58">
        <f>SUM('PL by Month'!AM20:AX20)</f>
        <v>0</v>
      </c>
      <c r="AN20" s="58">
        <f>SUM('PL by Month'!AN20:AY20)</f>
        <v>0</v>
      </c>
      <c r="AO20" s="58">
        <f>SUM('PL by Month'!AO20:AZ20)</f>
        <v>0</v>
      </c>
      <c r="AP20" s="58">
        <f>SUM('PL by Month'!AP20:BA20)</f>
        <v>0</v>
      </c>
      <c r="AQ20" s="58">
        <f>SUM('PL by Month'!AQ20:BB20)</f>
        <v>0</v>
      </c>
      <c r="AR20" s="58">
        <f>SUM('PL by Month'!AR20:BC20)</f>
        <v>0</v>
      </c>
      <c r="AS20" s="58">
        <f>SUM('PL by Month'!AS20:BD20)</f>
        <v>0</v>
      </c>
      <c r="AT20" s="58">
        <f>SUM('PL by Month'!AT20:BE20)</f>
        <v>0</v>
      </c>
      <c r="AU20" s="58">
        <f>SUM('PL by Month'!AU20:BF20)</f>
        <v>0</v>
      </c>
      <c r="AV20" s="58">
        <f>SUM('PL by Month'!AV20:BG20)</f>
        <v>0</v>
      </c>
      <c r="AW20" s="58">
        <f>SUM('PL by Month'!AW20:BH20)</f>
        <v>0</v>
      </c>
      <c r="AX20" s="58">
        <f>SUM('PL by Month'!AX20:BI20)</f>
        <v>0</v>
      </c>
    </row>
    <row r="21" spans="1:50" s="58" customFormat="1" ht="12.75">
      <c r="A21" s="8" t="s">
        <v>99</v>
      </c>
      <c r="B21" s="58">
        <f>SUM('PL by Month'!B21:M21)</f>
        <v>0</v>
      </c>
      <c r="C21" s="58">
        <f>SUM('PL by Month'!C21:N21)</f>
        <v>0</v>
      </c>
      <c r="D21" s="58">
        <f>SUM('PL by Month'!D21:O21)</f>
        <v>0</v>
      </c>
      <c r="E21" s="58">
        <f>SUM('PL by Month'!E21:P21)</f>
        <v>0</v>
      </c>
      <c r="F21" s="58">
        <f>SUM('PL by Month'!F21:Q21)</f>
        <v>0</v>
      </c>
      <c r="G21" s="58">
        <f>SUM('PL by Month'!G21:R21)</f>
        <v>0</v>
      </c>
      <c r="H21" s="58">
        <f>SUM('PL by Month'!H21:S21)</f>
        <v>0</v>
      </c>
      <c r="I21" s="58">
        <f>SUM('PL by Month'!I21:T21)</f>
        <v>0</v>
      </c>
      <c r="J21" s="58">
        <f>SUM('PL by Month'!J21:U21)</f>
        <v>0</v>
      </c>
      <c r="K21" s="58">
        <f>SUM('PL by Month'!K21:V21)</f>
        <v>0</v>
      </c>
      <c r="L21" s="58">
        <f>SUM('PL by Month'!L21:W21)</f>
        <v>0</v>
      </c>
      <c r="M21" s="58">
        <f>SUM('PL by Month'!M21:X21)</f>
        <v>0</v>
      </c>
      <c r="N21" s="58">
        <f>SUM('PL by Month'!N21:Y21)</f>
        <v>0</v>
      </c>
      <c r="O21" s="58">
        <f>SUM('PL by Month'!O21:Z21)</f>
        <v>0</v>
      </c>
      <c r="P21" s="58">
        <f>SUM('PL by Month'!P21:AA21)</f>
        <v>0</v>
      </c>
      <c r="Q21" s="58">
        <f>SUM('PL by Month'!Q21:AB21)</f>
        <v>0</v>
      </c>
      <c r="R21" s="58">
        <f>SUM('PL by Month'!R21:AC21)</f>
        <v>0</v>
      </c>
      <c r="S21" s="58">
        <f>SUM('PL by Month'!S21:AD21)</f>
        <v>0</v>
      </c>
      <c r="T21" s="58">
        <f>SUM('PL by Month'!T21:AE21)</f>
        <v>0</v>
      </c>
      <c r="U21" s="58">
        <f>SUM('PL by Month'!U21:AF21)</f>
        <v>0</v>
      </c>
      <c r="V21" s="58">
        <f>SUM('PL by Month'!V21:AG21)</f>
        <v>0</v>
      </c>
      <c r="W21" s="58">
        <f>SUM('PL by Month'!W21:AH21)</f>
        <v>0</v>
      </c>
      <c r="X21" s="58">
        <f>SUM('PL by Month'!X21:AI21)</f>
        <v>0</v>
      </c>
      <c r="Y21" s="58">
        <f>SUM('PL by Month'!Y21:AJ21)</f>
        <v>0</v>
      </c>
      <c r="Z21" s="58">
        <f>SUM('PL by Month'!Z21:AK21)</f>
        <v>0</v>
      </c>
      <c r="AA21" s="58">
        <f>SUM('PL by Month'!AA21:AL21)</f>
        <v>0</v>
      </c>
      <c r="AB21" s="58">
        <f>SUM('PL by Month'!AB21:AM21)</f>
        <v>0</v>
      </c>
      <c r="AC21" s="58">
        <f>SUM('PL by Month'!AC21:AN21)</f>
        <v>0</v>
      </c>
      <c r="AD21" s="58">
        <f>SUM('PL by Month'!AD21:AO21)</f>
        <v>0</v>
      </c>
      <c r="AE21" s="58">
        <f>SUM('PL by Month'!AE21:AP21)</f>
        <v>0</v>
      </c>
      <c r="AF21" s="58">
        <f>SUM('PL by Month'!AF21:AQ21)</f>
        <v>0</v>
      </c>
      <c r="AG21" s="58">
        <f>SUM('PL by Month'!AG21:AR21)</f>
        <v>0</v>
      </c>
      <c r="AH21" s="58">
        <f>SUM('PL by Month'!AH21:AS21)</f>
        <v>0</v>
      </c>
      <c r="AI21" s="58">
        <f>SUM('PL by Month'!AI21:AT21)</f>
        <v>0</v>
      </c>
      <c r="AJ21" s="58">
        <f>SUM('PL by Month'!AJ21:AU21)</f>
        <v>0</v>
      </c>
      <c r="AK21" s="58">
        <f>SUM('PL by Month'!AK21:AV21)</f>
        <v>0</v>
      </c>
      <c r="AL21" s="58">
        <f>SUM('PL by Month'!AL21:AW21)</f>
        <v>0</v>
      </c>
      <c r="AM21" s="58">
        <f>SUM('PL by Month'!AM21:AX21)</f>
        <v>0</v>
      </c>
      <c r="AN21" s="58">
        <f>SUM('PL by Month'!AN21:AY21)</f>
        <v>0</v>
      </c>
      <c r="AO21" s="58">
        <f>SUM('PL by Month'!AO21:AZ21)</f>
        <v>0</v>
      </c>
      <c r="AP21" s="58">
        <f>SUM('PL by Month'!AP21:BA21)</f>
        <v>0</v>
      </c>
      <c r="AQ21" s="58">
        <f>SUM('PL by Month'!AQ21:BB21)</f>
        <v>0</v>
      </c>
      <c r="AR21" s="58">
        <f>SUM('PL by Month'!AR21:BC21)</f>
        <v>0</v>
      </c>
      <c r="AS21" s="58">
        <f>SUM('PL by Month'!AS21:BD21)</f>
        <v>0</v>
      </c>
      <c r="AT21" s="58">
        <f>SUM('PL by Month'!AT21:BE21)</f>
        <v>0</v>
      </c>
      <c r="AU21" s="58">
        <f>SUM('PL by Month'!AU21:BF21)</f>
        <v>0</v>
      </c>
      <c r="AV21" s="58">
        <f>SUM('PL by Month'!AV21:BG21)</f>
        <v>0</v>
      </c>
      <c r="AW21" s="58">
        <f>SUM('PL by Month'!AW21:BH21)</f>
        <v>0</v>
      </c>
      <c r="AX21" s="58">
        <f>SUM('PL by Month'!AX21:BI21)</f>
        <v>0</v>
      </c>
    </row>
    <row r="22" spans="1:50" s="61" customFormat="1" ht="12.75">
      <c r="A22" s="8" t="s">
        <v>162</v>
      </c>
      <c r="B22" s="58">
        <f>SUM('PL by Month'!B22:M22)</f>
        <v>0</v>
      </c>
      <c r="C22" s="58">
        <f>SUM('PL by Month'!C22:N22)</f>
        <v>0</v>
      </c>
      <c r="D22" s="58">
        <f>SUM('PL by Month'!D22:O22)</f>
        <v>0</v>
      </c>
      <c r="E22" s="58">
        <f>SUM('PL by Month'!E22:P22)</f>
        <v>0</v>
      </c>
      <c r="F22" s="58">
        <f>SUM('PL by Month'!F22:Q22)</f>
        <v>0</v>
      </c>
      <c r="G22" s="58">
        <f>SUM('PL by Month'!G22:R22)</f>
        <v>0</v>
      </c>
      <c r="H22" s="58">
        <f>SUM('PL by Month'!H22:S22)</f>
        <v>0</v>
      </c>
      <c r="I22" s="58">
        <f>SUM('PL by Month'!I22:T22)</f>
        <v>0</v>
      </c>
      <c r="J22" s="58">
        <f>SUM('PL by Month'!J22:U22)</f>
        <v>0</v>
      </c>
      <c r="K22" s="58">
        <f>SUM('PL by Month'!K22:V22)</f>
        <v>0</v>
      </c>
      <c r="L22" s="58">
        <f>SUM('PL by Month'!L22:W22)</f>
        <v>0</v>
      </c>
      <c r="M22" s="58">
        <f>SUM('PL by Month'!M22:X22)</f>
        <v>0</v>
      </c>
      <c r="N22" s="58">
        <f>SUM('PL by Month'!N22:Y22)</f>
        <v>0</v>
      </c>
      <c r="O22" s="58">
        <f>SUM('PL by Month'!O22:Z22)</f>
        <v>0</v>
      </c>
      <c r="P22" s="58">
        <f>SUM('PL by Month'!P22:AA22)</f>
        <v>0</v>
      </c>
      <c r="Q22" s="58">
        <f>SUM('PL by Month'!Q22:AB22)</f>
        <v>0</v>
      </c>
      <c r="R22" s="58">
        <f>SUM('PL by Month'!R22:AC22)</f>
        <v>0</v>
      </c>
      <c r="S22" s="58">
        <f>SUM('PL by Month'!S22:AD22)</f>
        <v>0</v>
      </c>
      <c r="T22" s="58">
        <f>SUM('PL by Month'!T22:AE22)</f>
        <v>0</v>
      </c>
      <c r="U22" s="58">
        <f>SUM('PL by Month'!U22:AF22)</f>
        <v>0</v>
      </c>
      <c r="V22" s="58">
        <f>SUM('PL by Month'!V22:AG22)</f>
        <v>0</v>
      </c>
      <c r="W22" s="58">
        <f>SUM('PL by Month'!W22:AH22)</f>
        <v>0</v>
      </c>
      <c r="X22" s="58">
        <f>SUM('PL by Month'!X22:AI22)</f>
        <v>0</v>
      </c>
      <c r="Y22" s="58">
        <f>SUM('PL by Month'!Y22:AJ22)</f>
        <v>0</v>
      </c>
      <c r="Z22" s="58">
        <f>SUM('PL by Month'!Z22:AK22)</f>
        <v>0</v>
      </c>
      <c r="AA22" s="58">
        <f>SUM('PL by Month'!AA22:AL22)</f>
        <v>0</v>
      </c>
      <c r="AB22" s="58">
        <f>SUM('PL by Month'!AB22:AM22)</f>
        <v>0</v>
      </c>
      <c r="AC22" s="58">
        <f>SUM('PL by Month'!AC22:AN22)</f>
        <v>0</v>
      </c>
      <c r="AD22" s="58">
        <f>SUM('PL by Month'!AD22:AO22)</f>
        <v>0</v>
      </c>
      <c r="AE22" s="58">
        <f>SUM('PL by Month'!AE22:AP22)</f>
        <v>0</v>
      </c>
      <c r="AF22" s="58">
        <f>SUM('PL by Month'!AF22:AQ22)</f>
        <v>0</v>
      </c>
      <c r="AG22" s="58">
        <f>SUM('PL by Month'!AG22:AR22)</f>
        <v>0</v>
      </c>
      <c r="AH22" s="58">
        <f>SUM('PL by Month'!AH22:AS22)</f>
        <v>0</v>
      </c>
      <c r="AI22" s="58">
        <f>SUM('PL by Month'!AI22:AT22)</f>
        <v>0</v>
      </c>
      <c r="AJ22" s="58">
        <f>SUM('PL by Month'!AJ22:AU22)</f>
        <v>0</v>
      </c>
      <c r="AK22" s="58">
        <f>SUM('PL by Month'!AK22:AV22)</f>
        <v>0</v>
      </c>
      <c r="AL22" s="58">
        <f>SUM('PL by Month'!AL22:AW22)</f>
        <v>0</v>
      </c>
      <c r="AM22" s="58">
        <f>SUM('PL by Month'!AM22:AX22)</f>
        <v>0</v>
      </c>
      <c r="AN22" s="58">
        <f>SUM('PL by Month'!AN22:AY22)</f>
        <v>0</v>
      </c>
      <c r="AO22" s="58">
        <f>SUM('PL by Month'!AO22:AZ22)</f>
        <v>0</v>
      </c>
      <c r="AP22" s="58">
        <f>SUM('PL by Month'!AP22:BA22)</f>
        <v>0</v>
      </c>
      <c r="AQ22" s="58">
        <f>SUM('PL by Month'!AQ22:BB22)</f>
        <v>0</v>
      </c>
      <c r="AR22" s="58">
        <f>SUM('PL by Month'!AR22:BC22)</f>
        <v>0</v>
      </c>
      <c r="AS22" s="58">
        <f>SUM('PL by Month'!AS22:BD22)</f>
        <v>0</v>
      </c>
      <c r="AT22" s="58">
        <f>SUM('PL by Month'!AT22:BE22)</f>
        <v>0</v>
      </c>
      <c r="AU22" s="58">
        <f>SUM('PL by Month'!AU22:BF22)</f>
        <v>0</v>
      </c>
      <c r="AV22" s="58">
        <f>SUM('PL by Month'!AV22:BG22)</f>
        <v>0</v>
      </c>
      <c r="AW22" s="58">
        <f>SUM('PL by Month'!AW22:BH22)</f>
        <v>0</v>
      </c>
      <c r="AX22" s="58">
        <f>SUM('PL by Month'!AX22:BI22)</f>
        <v>0</v>
      </c>
    </row>
    <row r="23" spans="1:50" s="58" customFormat="1" ht="12.75">
      <c r="A23" s="8" t="s">
        <v>111</v>
      </c>
      <c r="B23" s="58">
        <f>SUM('PL by Month'!B23:M23)</f>
        <v>0</v>
      </c>
      <c r="C23" s="58">
        <f>SUM('PL by Month'!C23:N23)</f>
        <v>0</v>
      </c>
      <c r="D23" s="58">
        <f>SUM('PL by Month'!D23:O23)</f>
        <v>0</v>
      </c>
      <c r="E23" s="58">
        <f>SUM('PL by Month'!E23:P23)</f>
        <v>0</v>
      </c>
      <c r="F23" s="58">
        <f>SUM('PL by Month'!F23:Q23)</f>
        <v>0</v>
      </c>
      <c r="G23" s="58">
        <f>SUM('PL by Month'!G23:R23)</f>
        <v>0</v>
      </c>
      <c r="H23" s="58">
        <f>SUM('PL by Month'!H23:S23)</f>
        <v>0</v>
      </c>
      <c r="I23" s="58">
        <f>SUM('PL by Month'!I23:T23)</f>
        <v>0</v>
      </c>
      <c r="J23" s="58">
        <f>SUM('PL by Month'!J23:U23)</f>
        <v>0</v>
      </c>
      <c r="K23" s="58">
        <f>SUM('PL by Month'!K23:V23)</f>
        <v>0</v>
      </c>
      <c r="L23" s="58">
        <f>SUM('PL by Month'!L23:W23)</f>
        <v>0</v>
      </c>
      <c r="M23" s="58">
        <f>SUM('PL by Month'!M23:X23)</f>
        <v>0</v>
      </c>
      <c r="N23" s="58">
        <f>SUM('PL by Month'!N23:Y23)</f>
        <v>0</v>
      </c>
      <c r="O23" s="58">
        <f>SUM('PL by Month'!O23:Z23)</f>
        <v>0</v>
      </c>
      <c r="P23" s="58">
        <f>SUM('PL by Month'!P23:AA23)</f>
        <v>0</v>
      </c>
      <c r="Q23" s="58">
        <f>SUM('PL by Month'!Q23:AB23)</f>
        <v>0</v>
      </c>
      <c r="R23" s="58">
        <f>SUM('PL by Month'!R23:AC23)</f>
        <v>0</v>
      </c>
      <c r="S23" s="58">
        <f>SUM('PL by Month'!S23:AD23)</f>
        <v>0</v>
      </c>
      <c r="T23" s="58">
        <f>SUM('PL by Month'!T23:AE23)</f>
        <v>0</v>
      </c>
      <c r="U23" s="58">
        <f>SUM('PL by Month'!U23:AF23)</f>
        <v>0</v>
      </c>
      <c r="V23" s="58">
        <f>SUM('PL by Month'!V23:AG23)</f>
        <v>0</v>
      </c>
      <c r="W23" s="58">
        <f>SUM('PL by Month'!W23:AH23)</f>
        <v>0</v>
      </c>
      <c r="X23" s="58">
        <f>SUM('PL by Month'!X23:AI23)</f>
        <v>0</v>
      </c>
      <c r="Y23" s="58">
        <f>SUM('PL by Month'!Y23:AJ23)</f>
        <v>0</v>
      </c>
      <c r="Z23" s="58">
        <f>SUM('PL by Month'!Z23:AK23)</f>
        <v>0</v>
      </c>
      <c r="AA23" s="58">
        <f>SUM('PL by Month'!AA23:AL23)</f>
        <v>0</v>
      </c>
      <c r="AB23" s="58">
        <f>SUM('PL by Month'!AB23:AM23)</f>
        <v>0</v>
      </c>
      <c r="AC23" s="58">
        <f>SUM('PL by Month'!AC23:AN23)</f>
        <v>0</v>
      </c>
      <c r="AD23" s="58">
        <f>SUM('PL by Month'!AD23:AO23)</f>
        <v>0</v>
      </c>
      <c r="AE23" s="58">
        <f>SUM('PL by Month'!AE23:AP23)</f>
        <v>0</v>
      </c>
      <c r="AF23" s="58">
        <f>SUM('PL by Month'!AF23:AQ23)</f>
        <v>0</v>
      </c>
      <c r="AG23" s="58">
        <f>SUM('PL by Month'!AG23:AR23)</f>
        <v>0</v>
      </c>
      <c r="AH23" s="58">
        <f>SUM('PL by Month'!AH23:AS23)</f>
        <v>0</v>
      </c>
      <c r="AI23" s="58">
        <f>SUM('PL by Month'!AI23:AT23)</f>
        <v>0</v>
      </c>
      <c r="AJ23" s="58">
        <f>SUM('PL by Month'!AJ23:AU23)</f>
        <v>0</v>
      </c>
      <c r="AK23" s="58">
        <f>SUM('PL by Month'!AK23:AV23)</f>
        <v>0</v>
      </c>
      <c r="AL23" s="58">
        <f>SUM('PL by Month'!AL23:AW23)</f>
        <v>0</v>
      </c>
      <c r="AM23" s="58">
        <f>SUM('PL by Month'!AM23:AX23)</f>
        <v>0</v>
      </c>
      <c r="AN23" s="58">
        <f>SUM('PL by Month'!AN23:AY23)</f>
        <v>0</v>
      </c>
      <c r="AO23" s="58">
        <f>SUM('PL by Month'!AO23:AZ23)</f>
        <v>0</v>
      </c>
      <c r="AP23" s="58">
        <f>SUM('PL by Month'!AP23:BA23)</f>
        <v>0</v>
      </c>
      <c r="AQ23" s="58">
        <f>SUM('PL by Month'!AQ23:BB23)</f>
        <v>0</v>
      </c>
      <c r="AR23" s="58">
        <f>SUM('PL by Month'!AR23:BC23)</f>
        <v>0</v>
      </c>
      <c r="AS23" s="58">
        <f>SUM('PL by Month'!AS23:BD23)</f>
        <v>0</v>
      </c>
      <c r="AT23" s="58">
        <f>SUM('PL by Month'!AT23:BE23)</f>
        <v>0</v>
      </c>
      <c r="AU23" s="58">
        <f>SUM('PL by Month'!AU23:BF23)</f>
        <v>0</v>
      </c>
      <c r="AV23" s="58">
        <f>SUM('PL by Month'!AV23:BG23)</f>
        <v>0</v>
      </c>
      <c r="AW23" s="58">
        <f>SUM('PL by Month'!AW23:BH23)</f>
        <v>0</v>
      </c>
      <c r="AX23" s="58">
        <f>SUM('PL by Month'!AX23:BI23)</f>
        <v>0</v>
      </c>
    </row>
    <row r="24" spans="1:50" s="58" customFormat="1" ht="12.75">
      <c r="A24" s="8" t="s">
        <v>82</v>
      </c>
      <c r="B24" s="9">
        <f>SUM('PL by Month'!B24:M24)</f>
        <v>0</v>
      </c>
      <c r="C24" s="9">
        <f>SUM('PL by Month'!C24:N24)</f>
        <v>0</v>
      </c>
      <c r="D24" s="9">
        <f>SUM('PL by Month'!D24:O24)</f>
        <v>0</v>
      </c>
      <c r="E24" s="9">
        <f>SUM('PL by Month'!E24:P24)</f>
        <v>0</v>
      </c>
      <c r="F24" s="9">
        <f>SUM('PL by Month'!F24:Q24)</f>
        <v>0</v>
      </c>
      <c r="G24" s="9">
        <f>SUM('PL by Month'!G24:R24)</f>
        <v>0</v>
      </c>
      <c r="H24" s="9">
        <f>SUM('PL by Month'!H24:S24)</f>
        <v>0</v>
      </c>
      <c r="I24" s="9">
        <f>SUM('PL by Month'!I24:T24)</f>
        <v>0</v>
      </c>
      <c r="J24" s="9">
        <f>SUM('PL by Month'!J24:U24)</f>
        <v>0</v>
      </c>
      <c r="K24" s="9">
        <f>SUM('PL by Month'!K24:V24)</f>
        <v>0</v>
      </c>
      <c r="L24" s="9">
        <f>SUM('PL by Month'!L24:W24)</f>
        <v>0</v>
      </c>
      <c r="M24" s="9">
        <f>SUM('PL by Month'!M24:X24)</f>
        <v>0</v>
      </c>
      <c r="N24" s="9">
        <f>SUM('PL by Month'!N24:Y24)</f>
        <v>0</v>
      </c>
      <c r="O24" s="9">
        <f>SUM('PL by Month'!O24:Z24)</f>
        <v>0</v>
      </c>
      <c r="P24" s="9">
        <f>SUM('PL by Month'!P24:AA24)</f>
        <v>0</v>
      </c>
      <c r="Q24" s="9">
        <f>SUM('PL by Month'!Q24:AB24)</f>
        <v>0</v>
      </c>
      <c r="R24" s="9">
        <f>SUM('PL by Month'!R24:AC24)</f>
        <v>0</v>
      </c>
      <c r="S24" s="9">
        <f>SUM('PL by Month'!S24:AD24)</f>
        <v>0</v>
      </c>
      <c r="T24" s="9">
        <f>SUM('PL by Month'!T24:AE24)</f>
        <v>0</v>
      </c>
      <c r="U24" s="9">
        <f>SUM('PL by Month'!U24:AF24)</f>
        <v>0</v>
      </c>
      <c r="V24" s="9">
        <f>SUM('PL by Month'!V24:AG24)</f>
        <v>0</v>
      </c>
      <c r="W24" s="9">
        <f>SUM('PL by Month'!W24:AH24)</f>
        <v>0</v>
      </c>
      <c r="X24" s="9">
        <f>SUM('PL by Month'!X24:AI24)</f>
        <v>0</v>
      </c>
      <c r="Y24" s="9">
        <f>SUM('PL by Month'!Y24:AJ24)</f>
        <v>0</v>
      </c>
      <c r="Z24" s="9">
        <f>SUM('PL by Month'!Z24:AK24)</f>
        <v>0</v>
      </c>
      <c r="AA24" s="9">
        <f>SUM('PL by Month'!AA24:AL24)</f>
        <v>0</v>
      </c>
      <c r="AB24" s="9">
        <f>SUM('PL by Month'!AB24:AM24)</f>
        <v>0</v>
      </c>
      <c r="AC24" s="9">
        <f>SUM('PL by Month'!AC24:AN24)</f>
        <v>0</v>
      </c>
      <c r="AD24" s="9">
        <f>SUM('PL by Month'!AD24:AO24)</f>
        <v>0</v>
      </c>
      <c r="AE24" s="9">
        <f>SUM('PL by Month'!AE24:AP24)</f>
        <v>0</v>
      </c>
      <c r="AF24" s="9">
        <f>SUM('PL by Month'!AF24:AQ24)</f>
        <v>0</v>
      </c>
      <c r="AG24" s="9">
        <f>SUM('PL by Month'!AG24:AR24)</f>
        <v>0</v>
      </c>
      <c r="AH24" s="9">
        <f>SUM('PL by Month'!AH24:AS24)</f>
        <v>0</v>
      </c>
      <c r="AI24" s="9">
        <f>SUM('PL by Month'!AI24:AT24)</f>
        <v>0</v>
      </c>
      <c r="AJ24" s="9">
        <f>SUM('PL by Month'!AJ24:AU24)</f>
        <v>0</v>
      </c>
      <c r="AK24" s="9">
        <f>SUM('PL by Month'!AK24:AV24)</f>
        <v>0</v>
      </c>
      <c r="AL24" s="9">
        <f>SUM('PL by Month'!AL24:AW24)</f>
        <v>0</v>
      </c>
      <c r="AM24" s="9">
        <f>SUM('PL by Month'!AM24:AX24)</f>
        <v>0</v>
      </c>
      <c r="AN24" s="9">
        <f>SUM('PL by Month'!AN24:AY24)</f>
        <v>0</v>
      </c>
      <c r="AO24" s="9">
        <f>SUM('PL by Month'!AO24:AZ24)</f>
        <v>0</v>
      </c>
      <c r="AP24" s="9">
        <f>SUM('PL by Month'!AP24:BA24)</f>
        <v>0</v>
      </c>
      <c r="AQ24" s="9">
        <f>SUM('PL by Month'!AQ24:BB24)</f>
        <v>0</v>
      </c>
      <c r="AR24" s="9">
        <f>SUM('PL by Month'!AR24:BC24)</f>
        <v>0</v>
      </c>
      <c r="AS24" s="9">
        <f>SUM('PL by Month'!AS24:BD24)</f>
        <v>0</v>
      </c>
      <c r="AT24" s="9">
        <f>SUM('PL by Month'!AT24:BE24)</f>
        <v>0</v>
      </c>
      <c r="AU24" s="9">
        <f>SUM('PL by Month'!AU24:BF24)</f>
        <v>0</v>
      </c>
      <c r="AV24" s="9">
        <f>SUM('PL by Month'!AV24:BG24)</f>
        <v>0</v>
      </c>
      <c r="AW24" s="9">
        <f>SUM('PL by Month'!AW24:BH24)</f>
        <v>0</v>
      </c>
      <c r="AX24" s="9">
        <f>SUM('PL by Month'!AX24:BI24)</f>
        <v>0</v>
      </c>
    </row>
    <row r="25" spans="1:50" s="58" customFormat="1" ht="12.75">
      <c r="A25" s="10" t="s">
        <v>83</v>
      </c>
      <c r="B25" s="77">
        <f>SUM(B20:B24)</f>
        <v>0</v>
      </c>
      <c r="C25" s="77">
        <f aca="true" t="shared" si="4" ref="C25:AX25">SUM(C20:C24)</f>
        <v>0</v>
      </c>
      <c r="D25" s="77">
        <f t="shared" si="4"/>
        <v>0</v>
      </c>
      <c r="E25" s="77">
        <f t="shared" si="4"/>
        <v>0</v>
      </c>
      <c r="F25" s="77">
        <f t="shared" si="4"/>
        <v>0</v>
      </c>
      <c r="G25" s="77">
        <f t="shared" si="4"/>
        <v>0</v>
      </c>
      <c r="H25" s="77">
        <f t="shared" si="4"/>
        <v>0</v>
      </c>
      <c r="I25" s="77">
        <f t="shared" si="4"/>
        <v>0</v>
      </c>
      <c r="J25" s="77">
        <f t="shared" si="4"/>
        <v>0</v>
      </c>
      <c r="K25" s="77">
        <f t="shared" si="4"/>
        <v>0</v>
      </c>
      <c r="L25" s="77">
        <f t="shared" si="4"/>
        <v>0</v>
      </c>
      <c r="M25" s="77">
        <f t="shared" si="4"/>
        <v>0</v>
      </c>
      <c r="N25" s="77">
        <f t="shared" si="4"/>
        <v>0</v>
      </c>
      <c r="O25" s="77">
        <f t="shared" si="4"/>
        <v>0</v>
      </c>
      <c r="P25" s="77">
        <f t="shared" si="4"/>
        <v>0</v>
      </c>
      <c r="Q25" s="77">
        <f t="shared" si="4"/>
        <v>0</v>
      </c>
      <c r="R25" s="77">
        <f t="shared" si="4"/>
        <v>0</v>
      </c>
      <c r="S25" s="77">
        <f t="shared" si="4"/>
        <v>0</v>
      </c>
      <c r="T25" s="77">
        <f t="shared" si="4"/>
        <v>0</v>
      </c>
      <c r="U25" s="77">
        <f t="shared" si="4"/>
        <v>0</v>
      </c>
      <c r="V25" s="77">
        <f t="shared" si="4"/>
        <v>0</v>
      </c>
      <c r="W25" s="77">
        <f t="shared" si="4"/>
        <v>0</v>
      </c>
      <c r="X25" s="77">
        <f t="shared" si="4"/>
        <v>0</v>
      </c>
      <c r="Y25" s="77">
        <f t="shared" si="4"/>
        <v>0</v>
      </c>
      <c r="Z25" s="77">
        <f t="shared" si="4"/>
        <v>0</v>
      </c>
      <c r="AA25" s="77">
        <f t="shared" si="4"/>
        <v>0</v>
      </c>
      <c r="AB25" s="77">
        <f t="shared" si="4"/>
        <v>0</v>
      </c>
      <c r="AC25" s="77">
        <f t="shared" si="4"/>
        <v>0</v>
      </c>
      <c r="AD25" s="77">
        <f t="shared" si="4"/>
        <v>0</v>
      </c>
      <c r="AE25" s="77">
        <f t="shared" si="4"/>
        <v>0</v>
      </c>
      <c r="AF25" s="77">
        <f t="shared" si="4"/>
        <v>0</v>
      </c>
      <c r="AG25" s="77">
        <f t="shared" si="4"/>
        <v>0</v>
      </c>
      <c r="AH25" s="77">
        <f t="shared" si="4"/>
        <v>0</v>
      </c>
      <c r="AI25" s="77">
        <f t="shared" si="4"/>
        <v>0</v>
      </c>
      <c r="AJ25" s="77">
        <f t="shared" si="4"/>
        <v>0</v>
      </c>
      <c r="AK25" s="77">
        <f t="shared" si="4"/>
        <v>0</v>
      </c>
      <c r="AL25" s="77">
        <f t="shared" si="4"/>
        <v>0</v>
      </c>
      <c r="AM25" s="77">
        <f t="shared" si="4"/>
        <v>0</v>
      </c>
      <c r="AN25" s="77">
        <f t="shared" si="4"/>
        <v>0</v>
      </c>
      <c r="AO25" s="77">
        <f t="shared" si="4"/>
        <v>0</v>
      </c>
      <c r="AP25" s="77">
        <f t="shared" si="4"/>
        <v>0</v>
      </c>
      <c r="AQ25" s="77">
        <f t="shared" si="4"/>
        <v>0</v>
      </c>
      <c r="AR25" s="77">
        <f t="shared" si="4"/>
        <v>0</v>
      </c>
      <c r="AS25" s="77">
        <f t="shared" si="4"/>
        <v>0</v>
      </c>
      <c r="AT25" s="77">
        <f t="shared" si="4"/>
        <v>0</v>
      </c>
      <c r="AU25" s="77">
        <f t="shared" si="4"/>
        <v>0</v>
      </c>
      <c r="AV25" s="77">
        <f t="shared" si="4"/>
        <v>0</v>
      </c>
      <c r="AW25" s="77">
        <f t="shared" si="4"/>
        <v>0</v>
      </c>
      <c r="AX25" s="77">
        <f t="shared" si="4"/>
        <v>0</v>
      </c>
    </row>
    <row r="26" spans="1:50" s="58" customFormat="1" ht="12.75">
      <c r="A26" s="80" t="s">
        <v>202</v>
      </c>
      <c r="B26" s="84" t="e">
        <f>B25/B7</f>
        <v>#DIV/0!</v>
      </c>
      <c r="C26" s="84" t="e">
        <f aca="true" t="shared" si="5" ref="C26:AX26">C25/C7</f>
        <v>#DIV/0!</v>
      </c>
      <c r="D26" s="84" t="e">
        <f t="shared" si="5"/>
        <v>#DIV/0!</v>
      </c>
      <c r="E26" s="84" t="e">
        <f t="shared" si="5"/>
        <v>#DIV/0!</v>
      </c>
      <c r="F26" s="84" t="e">
        <f t="shared" si="5"/>
        <v>#DIV/0!</v>
      </c>
      <c r="G26" s="84" t="e">
        <f t="shared" si="5"/>
        <v>#DIV/0!</v>
      </c>
      <c r="H26" s="84" t="e">
        <f t="shared" si="5"/>
        <v>#DIV/0!</v>
      </c>
      <c r="I26" s="84" t="e">
        <f t="shared" si="5"/>
        <v>#DIV/0!</v>
      </c>
      <c r="J26" s="84" t="e">
        <f t="shared" si="5"/>
        <v>#DIV/0!</v>
      </c>
      <c r="K26" s="84" t="e">
        <f t="shared" si="5"/>
        <v>#DIV/0!</v>
      </c>
      <c r="L26" s="84" t="e">
        <f t="shared" si="5"/>
        <v>#DIV/0!</v>
      </c>
      <c r="M26" s="84" t="e">
        <f t="shared" si="5"/>
        <v>#DIV/0!</v>
      </c>
      <c r="N26" s="84" t="e">
        <f t="shared" si="5"/>
        <v>#DIV/0!</v>
      </c>
      <c r="O26" s="84" t="e">
        <f t="shared" si="5"/>
        <v>#DIV/0!</v>
      </c>
      <c r="P26" s="84" t="e">
        <f t="shared" si="5"/>
        <v>#DIV/0!</v>
      </c>
      <c r="Q26" s="84" t="e">
        <f t="shared" si="5"/>
        <v>#DIV/0!</v>
      </c>
      <c r="R26" s="84" t="e">
        <f t="shared" si="5"/>
        <v>#DIV/0!</v>
      </c>
      <c r="S26" s="84" t="e">
        <f t="shared" si="5"/>
        <v>#DIV/0!</v>
      </c>
      <c r="T26" s="84" t="e">
        <f t="shared" si="5"/>
        <v>#DIV/0!</v>
      </c>
      <c r="U26" s="84" t="e">
        <f t="shared" si="5"/>
        <v>#DIV/0!</v>
      </c>
      <c r="V26" s="84" t="e">
        <f t="shared" si="5"/>
        <v>#DIV/0!</v>
      </c>
      <c r="W26" s="84" t="e">
        <f t="shared" si="5"/>
        <v>#DIV/0!</v>
      </c>
      <c r="X26" s="84" t="e">
        <f t="shared" si="5"/>
        <v>#DIV/0!</v>
      </c>
      <c r="Y26" s="84" t="e">
        <f t="shared" si="5"/>
        <v>#DIV/0!</v>
      </c>
      <c r="Z26" s="84" t="e">
        <f t="shared" si="5"/>
        <v>#DIV/0!</v>
      </c>
      <c r="AA26" s="84" t="e">
        <f t="shared" si="5"/>
        <v>#DIV/0!</v>
      </c>
      <c r="AB26" s="84" t="e">
        <f t="shared" si="5"/>
        <v>#DIV/0!</v>
      </c>
      <c r="AC26" s="84" t="e">
        <f t="shared" si="5"/>
        <v>#DIV/0!</v>
      </c>
      <c r="AD26" s="84" t="e">
        <f t="shared" si="5"/>
        <v>#DIV/0!</v>
      </c>
      <c r="AE26" s="84" t="e">
        <f t="shared" si="5"/>
        <v>#DIV/0!</v>
      </c>
      <c r="AF26" s="84" t="e">
        <f t="shared" si="5"/>
        <v>#DIV/0!</v>
      </c>
      <c r="AG26" s="84" t="e">
        <f t="shared" si="5"/>
        <v>#DIV/0!</v>
      </c>
      <c r="AH26" s="84" t="e">
        <f t="shared" si="5"/>
        <v>#DIV/0!</v>
      </c>
      <c r="AI26" s="84" t="e">
        <f t="shared" si="5"/>
        <v>#DIV/0!</v>
      </c>
      <c r="AJ26" s="84" t="e">
        <f t="shared" si="5"/>
        <v>#DIV/0!</v>
      </c>
      <c r="AK26" s="84" t="e">
        <f t="shared" si="5"/>
        <v>#DIV/0!</v>
      </c>
      <c r="AL26" s="84" t="e">
        <f t="shared" si="5"/>
        <v>#DIV/0!</v>
      </c>
      <c r="AM26" s="84" t="e">
        <f t="shared" si="5"/>
        <v>#DIV/0!</v>
      </c>
      <c r="AN26" s="84" t="e">
        <f t="shared" si="5"/>
        <v>#DIV/0!</v>
      </c>
      <c r="AO26" s="84" t="e">
        <f t="shared" si="5"/>
        <v>#DIV/0!</v>
      </c>
      <c r="AP26" s="84" t="e">
        <f t="shared" si="5"/>
        <v>#DIV/0!</v>
      </c>
      <c r="AQ26" s="84" t="e">
        <f t="shared" si="5"/>
        <v>#DIV/0!</v>
      </c>
      <c r="AR26" s="84" t="e">
        <f t="shared" si="5"/>
        <v>#DIV/0!</v>
      </c>
      <c r="AS26" s="84" t="e">
        <f t="shared" si="5"/>
        <v>#DIV/0!</v>
      </c>
      <c r="AT26" s="84" t="e">
        <f t="shared" si="5"/>
        <v>#DIV/0!</v>
      </c>
      <c r="AU26" s="84" t="e">
        <f t="shared" si="5"/>
        <v>#DIV/0!</v>
      </c>
      <c r="AV26" s="84" t="e">
        <f t="shared" si="5"/>
        <v>#DIV/0!</v>
      </c>
      <c r="AW26" s="84" t="e">
        <f t="shared" si="5"/>
        <v>#DIV/0!</v>
      </c>
      <c r="AX26" s="84" t="e">
        <f t="shared" si="5"/>
        <v>#DIV/0!</v>
      </c>
    </row>
    <row r="27" spans="1:50" s="58" customFormat="1" ht="12.75">
      <c r="A27" s="12" t="s">
        <v>163</v>
      </c>
      <c r="B27" s="85" t="e">
        <f>B17/B22</f>
        <v>#DIV/0!</v>
      </c>
      <c r="C27" s="85" t="e">
        <f aca="true" t="shared" si="6" ref="C27:AX27">C17/C22</f>
        <v>#DIV/0!</v>
      </c>
      <c r="D27" s="85" t="e">
        <f t="shared" si="6"/>
        <v>#DIV/0!</v>
      </c>
      <c r="E27" s="85" t="e">
        <f t="shared" si="6"/>
        <v>#DIV/0!</v>
      </c>
      <c r="F27" s="85" t="e">
        <f t="shared" si="6"/>
        <v>#DIV/0!</v>
      </c>
      <c r="G27" s="85" t="e">
        <f t="shared" si="6"/>
        <v>#DIV/0!</v>
      </c>
      <c r="H27" s="85" t="e">
        <f t="shared" si="6"/>
        <v>#DIV/0!</v>
      </c>
      <c r="I27" s="85" t="e">
        <f t="shared" si="6"/>
        <v>#DIV/0!</v>
      </c>
      <c r="J27" s="85" t="e">
        <f t="shared" si="6"/>
        <v>#DIV/0!</v>
      </c>
      <c r="K27" s="85" t="e">
        <f t="shared" si="6"/>
        <v>#DIV/0!</v>
      </c>
      <c r="L27" s="85" t="e">
        <f t="shared" si="6"/>
        <v>#DIV/0!</v>
      </c>
      <c r="M27" s="85" t="e">
        <f t="shared" si="6"/>
        <v>#DIV/0!</v>
      </c>
      <c r="N27" s="85" t="e">
        <f t="shared" si="6"/>
        <v>#DIV/0!</v>
      </c>
      <c r="O27" s="85" t="e">
        <f t="shared" si="6"/>
        <v>#DIV/0!</v>
      </c>
      <c r="P27" s="85" t="e">
        <f t="shared" si="6"/>
        <v>#DIV/0!</v>
      </c>
      <c r="Q27" s="85" t="e">
        <f t="shared" si="6"/>
        <v>#DIV/0!</v>
      </c>
      <c r="R27" s="85" t="e">
        <f t="shared" si="6"/>
        <v>#DIV/0!</v>
      </c>
      <c r="S27" s="85" t="e">
        <f t="shared" si="6"/>
        <v>#DIV/0!</v>
      </c>
      <c r="T27" s="85" t="e">
        <f t="shared" si="6"/>
        <v>#DIV/0!</v>
      </c>
      <c r="U27" s="85" t="e">
        <f t="shared" si="6"/>
        <v>#DIV/0!</v>
      </c>
      <c r="V27" s="85" t="e">
        <f t="shared" si="6"/>
        <v>#DIV/0!</v>
      </c>
      <c r="W27" s="85" t="e">
        <f t="shared" si="6"/>
        <v>#DIV/0!</v>
      </c>
      <c r="X27" s="85" t="e">
        <f t="shared" si="6"/>
        <v>#DIV/0!</v>
      </c>
      <c r="Y27" s="85" t="e">
        <f t="shared" si="6"/>
        <v>#DIV/0!</v>
      </c>
      <c r="Z27" s="85" t="e">
        <f t="shared" si="6"/>
        <v>#DIV/0!</v>
      </c>
      <c r="AA27" s="85" t="e">
        <f t="shared" si="6"/>
        <v>#DIV/0!</v>
      </c>
      <c r="AB27" s="85" t="e">
        <f t="shared" si="6"/>
        <v>#DIV/0!</v>
      </c>
      <c r="AC27" s="85" t="e">
        <f t="shared" si="6"/>
        <v>#DIV/0!</v>
      </c>
      <c r="AD27" s="85" t="e">
        <f t="shared" si="6"/>
        <v>#DIV/0!</v>
      </c>
      <c r="AE27" s="85" t="e">
        <f t="shared" si="6"/>
        <v>#DIV/0!</v>
      </c>
      <c r="AF27" s="85" t="e">
        <f t="shared" si="6"/>
        <v>#DIV/0!</v>
      </c>
      <c r="AG27" s="85" t="e">
        <f t="shared" si="6"/>
        <v>#DIV/0!</v>
      </c>
      <c r="AH27" s="85" t="e">
        <f t="shared" si="6"/>
        <v>#DIV/0!</v>
      </c>
      <c r="AI27" s="85" t="e">
        <f t="shared" si="6"/>
        <v>#DIV/0!</v>
      </c>
      <c r="AJ27" s="85" t="e">
        <f t="shared" si="6"/>
        <v>#DIV/0!</v>
      </c>
      <c r="AK27" s="85" t="e">
        <f t="shared" si="6"/>
        <v>#DIV/0!</v>
      </c>
      <c r="AL27" s="85" t="e">
        <f t="shared" si="6"/>
        <v>#DIV/0!</v>
      </c>
      <c r="AM27" s="85" t="e">
        <f t="shared" si="6"/>
        <v>#DIV/0!</v>
      </c>
      <c r="AN27" s="85" t="e">
        <f t="shared" si="6"/>
        <v>#DIV/0!</v>
      </c>
      <c r="AO27" s="85" t="e">
        <f t="shared" si="6"/>
        <v>#DIV/0!</v>
      </c>
      <c r="AP27" s="85" t="e">
        <f t="shared" si="6"/>
        <v>#DIV/0!</v>
      </c>
      <c r="AQ27" s="85" t="e">
        <f t="shared" si="6"/>
        <v>#DIV/0!</v>
      </c>
      <c r="AR27" s="85" t="e">
        <f t="shared" si="6"/>
        <v>#DIV/0!</v>
      </c>
      <c r="AS27" s="85" t="e">
        <f t="shared" si="6"/>
        <v>#DIV/0!</v>
      </c>
      <c r="AT27" s="85" t="e">
        <f t="shared" si="6"/>
        <v>#DIV/0!</v>
      </c>
      <c r="AU27" s="85" t="e">
        <f t="shared" si="6"/>
        <v>#DIV/0!</v>
      </c>
      <c r="AV27" s="85" t="e">
        <f t="shared" si="6"/>
        <v>#DIV/0!</v>
      </c>
      <c r="AW27" s="85" t="e">
        <f t="shared" si="6"/>
        <v>#DIV/0!</v>
      </c>
      <c r="AX27" s="85" t="e">
        <f t="shared" si="6"/>
        <v>#DIV/0!</v>
      </c>
    </row>
    <row r="28" s="58" customFormat="1" ht="12.75">
      <c r="A28" s="11"/>
    </row>
    <row r="29" spans="1:50" s="58" customFormat="1" ht="12.75">
      <c r="A29" s="10" t="s">
        <v>84</v>
      </c>
      <c r="B29" s="9">
        <f>B17-B25</f>
        <v>0</v>
      </c>
      <c r="C29" s="9">
        <f aca="true" t="shared" si="7" ref="C29:AX29">C17-C25</f>
        <v>0</v>
      </c>
      <c r="D29" s="9">
        <f t="shared" si="7"/>
        <v>0</v>
      </c>
      <c r="E29" s="9">
        <f t="shared" si="7"/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9">
        <f t="shared" si="7"/>
        <v>0</v>
      </c>
      <c r="AC29" s="9">
        <f t="shared" si="7"/>
        <v>0</v>
      </c>
      <c r="AD29" s="9">
        <f t="shared" si="7"/>
        <v>0</v>
      </c>
      <c r="AE29" s="9">
        <f t="shared" si="7"/>
        <v>0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9">
        <f t="shared" si="7"/>
        <v>0</v>
      </c>
      <c r="AU29" s="9">
        <f t="shared" si="7"/>
        <v>0</v>
      </c>
      <c r="AV29" s="9">
        <f t="shared" si="7"/>
        <v>0</v>
      </c>
      <c r="AW29" s="9">
        <f t="shared" si="7"/>
        <v>0</v>
      </c>
      <c r="AX29" s="9">
        <f t="shared" si="7"/>
        <v>0</v>
      </c>
    </row>
    <row r="30" spans="1:50" s="58" customFormat="1" ht="12.75">
      <c r="A30" s="80" t="s">
        <v>202</v>
      </c>
      <c r="B30" s="84" t="e">
        <f>B29/B7</f>
        <v>#DIV/0!</v>
      </c>
      <c r="C30" s="84" t="e">
        <f aca="true" t="shared" si="8" ref="C30:AX30">C29/C7</f>
        <v>#DIV/0!</v>
      </c>
      <c r="D30" s="84" t="e">
        <f t="shared" si="8"/>
        <v>#DIV/0!</v>
      </c>
      <c r="E30" s="84" t="e">
        <f t="shared" si="8"/>
        <v>#DIV/0!</v>
      </c>
      <c r="F30" s="84" t="e">
        <f t="shared" si="8"/>
        <v>#DIV/0!</v>
      </c>
      <c r="G30" s="84" t="e">
        <f t="shared" si="8"/>
        <v>#DIV/0!</v>
      </c>
      <c r="H30" s="84" t="e">
        <f t="shared" si="8"/>
        <v>#DIV/0!</v>
      </c>
      <c r="I30" s="84" t="e">
        <f t="shared" si="8"/>
        <v>#DIV/0!</v>
      </c>
      <c r="J30" s="84" t="e">
        <f t="shared" si="8"/>
        <v>#DIV/0!</v>
      </c>
      <c r="K30" s="84" t="e">
        <f t="shared" si="8"/>
        <v>#DIV/0!</v>
      </c>
      <c r="L30" s="84" t="e">
        <f t="shared" si="8"/>
        <v>#DIV/0!</v>
      </c>
      <c r="M30" s="84" t="e">
        <f t="shared" si="8"/>
        <v>#DIV/0!</v>
      </c>
      <c r="N30" s="84" t="e">
        <f t="shared" si="8"/>
        <v>#DIV/0!</v>
      </c>
      <c r="O30" s="84" t="e">
        <f t="shared" si="8"/>
        <v>#DIV/0!</v>
      </c>
      <c r="P30" s="84" t="e">
        <f t="shared" si="8"/>
        <v>#DIV/0!</v>
      </c>
      <c r="Q30" s="84" t="e">
        <f t="shared" si="8"/>
        <v>#DIV/0!</v>
      </c>
      <c r="R30" s="84" t="e">
        <f t="shared" si="8"/>
        <v>#DIV/0!</v>
      </c>
      <c r="S30" s="84" t="e">
        <f t="shared" si="8"/>
        <v>#DIV/0!</v>
      </c>
      <c r="T30" s="84" t="e">
        <f t="shared" si="8"/>
        <v>#DIV/0!</v>
      </c>
      <c r="U30" s="84" t="e">
        <f t="shared" si="8"/>
        <v>#DIV/0!</v>
      </c>
      <c r="V30" s="84" t="e">
        <f t="shared" si="8"/>
        <v>#DIV/0!</v>
      </c>
      <c r="W30" s="84" t="e">
        <f t="shared" si="8"/>
        <v>#DIV/0!</v>
      </c>
      <c r="X30" s="84" t="e">
        <f t="shared" si="8"/>
        <v>#DIV/0!</v>
      </c>
      <c r="Y30" s="84" t="e">
        <f t="shared" si="8"/>
        <v>#DIV/0!</v>
      </c>
      <c r="Z30" s="84" t="e">
        <f t="shared" si="8"/>
        <v>#DIV/0!</v>
      </c>
      <c r="AA30" s="84" t="e">
        <f t="shared" si="8"/>
        <v>#DIV/0!</v>
      </c>
      <c r="AB30" s="84" t="e">
        <f t="shared" si="8"/>
        <v>#DIV/0!</v>
      </c>
      <c r="AC30" s="84" t="e">
        <f t="shared" si="8"/>
        <v>#DIV/0!</v>
      </c>
      <c r="AD30" s="84" t="e">
        <f t="shared" si="8"/>
        <v>#DIV/0!</v>
      </c>
      <c r="AE30" s="84" t="e">
        <f t="shared" si="8"/>
        <v>#DIV/0!</v>
      </c>
      <c r="AF30" s="84" t="e">
        <f t="shared" si="8"/>
        <v>#DIV/0!</v>
      </c>
      <c r="AG30" s="84" t="e">
        <f t="shared" si="8"/>
        <v>#DIV/0!</v>
      </c>
      <c r="AH30" s="84" t="e">
        <f t="shared" si="8"/>
        <v>#DIV/0!</v>
      </c>
      <c r="AI30" s="84" t="e">
        <f t="shared" si="8"/>
        <v>#DIV/0!</v>
      </c>
      <c r="AJ30" s="84" t="e">
        <f t="shared" si="8"/>
        <v>#DIV/0!</v>
      </c>
      <c r="AK30" s="84" t="e">
        <f t="shared" si="8"/>
        <v>#DIV/0!</v>
      </c>
      <c r="AL30" s="84" t="e">
        <f t="shared" si="8"/>
        <v>#DIV/0!</v>
      </c>
      <c r="AM30" s="84" t="e">
        <f t="shared" si="8"/>
        <v>#DIV/0!</v>
      </c>
      <c r="AN30" s="84" t="e">
        <f t="shared" si="8"/>
        <v>#DIV/0!</v>
      </c>
      <c r="AO30" s="84" t="e">
        <f t="shared" si="8"/>
        <v>#DIV/0!</v>
      </c>
      <c r="AP30" s="84" t="e">
        <f t="shared" si="8"/>
        <v>#DIV/0!</v>
      </c>
      <c r="AQ30" s="84" t="e">
        <f t="shared" si="8"/>
        <v>#DIV/0!</v>
      </c>
      <c r="AR30" s="84" t="e">
        <f t="shared" si="8"/>
        <v>#DIV/0!</v>
      </c>
      <c r="AS30" s="84" t="e">
        <f t="shared" si="8"/>
        <v>#DIV/0!</v>
      </c>
      <c r="AT30" s="84" t="e">
        <f t="shared" si="8"/>
        <v>#DIV/0!</v>
      </c>
      <c r="AU30" s="84" t="e">
        <f t="shared" si="8"/>
        <v>#DIV/0!</v>
      </c>
      <c r="AV30" s="84" t="e">
        <f t="shared" si="8"/>
        <v>#DIV/0!</v>
      </c>
      <c r="AW30" s="84" t="e">
        <f t="shared" si="8"/>
        <v>#DIV/0!</v>
      </c>
      <c r="AX30" s="84" t="e">
        <f t="shared" si="8"/>
        <v>#DIV/0!</v>
      </c>
    </row>
    <row r="31" s="58" customFormat="1" ht="14.25" customHeight="1">
      <c r="A31" s="7" t="s">
        <v>85</v>
      </c>
    </row>
    <row r="32" spans="1:50" s="58" customFormat="1" ht="12.75">
      <c r="A32" s="8" t="s">
        <v>87</v>
      </c>
      <c r="B32" s="58">
        <f>SUM('PL by Month'!B32:M32)</f>
        <v>0</v>
      </c>
      <c r="C32" s="58">
        <f>SUM('PL by Month'!C32:N32)</f>
        <v>0</v>
      </c>
      <c r="D32" s="58">
        <f>SUM('PL by Month'!D32:O32)</f>
        <v>0</v>
      </c>
      <c r="E32" s="58">
        <f>SUM('PL by Month'!E32:P32)</f>
        <v>0</v>
      </c>
      <c r="F32" s="58">
        <f>SUM('PL by Month'!F32:Q32)</f>
        <v>0</v>
      </c>
      <c r="G32" s="58">
        <f>SUM('PL by Month'!G32:R32)</f>
        <v>0</v>
      </c>
      <c r="H32" s="58">
        <f>SUM('PL by Month'!H32:S32)</f>
        <v>0</v>
      </c>
      <c r="I32" s="58">
        <f>SUM('PL by Month'!I32:T32)</f>
        <v>0</v>
      </c>
      <c r="J32" s="58">
        <f>SUM('PL by Month'!J32:U32)</f>
        <v>0</v>
      </c>
      <c r="K32" s="58">
        <f>SUM('PL by Month'!K32:V32)</f>
        <v>0</v>
      </c>
      <c r="L32" s="58">
        <f>SUM('PL by Month'!L32:W32)</f>
        <v>0</v>
      </c>
      <c r="M32" s="58">
        <f>SUM('PL by Month'!M32:X32)</f>
        <v>0</v>
      </c>
      <c r="N32" s="58">
        <f>SUM('PL by Month'!N32:Y32)</f>
        <v>0</v>
      </c>
      <c r="O32" s="58">
        <f>SUM('PL by Month'!O32:Z32)</f>
        <v>0</v>
      </c>
      <c r="P32" s="58">
        <f>SUM('PL by Month'!P32:AA32)</f>
        <v>0</v>
      </c>
      <c r="Q32" s="58">
        <f>SUM('PL by Month'!Q32:AB32)</f>
        <v>0</v>
      </c>
      <c r="R32" s="58">
        <f>SUM('PL by Month'!R32:AC32)</f>
        <v>0</v>
      </c>
      <c r="S32" s="58">
        <f>SUM('PL by Month'!S32:AD32)</f>
        <v>0</v>
      </c>
      <c r="T32" s="58">
        <f>SUM('PL by Month'!T32:AE32)</f>
        <v>0</v>
      </c>
      <c r="U32" s="58">
        <f>SUM('PL by Month'!U32:AF32)</f>
        <v>0</v>
      </c>
      <c r="V32" s="58">
        <f>SUM('PL by Month'!V32:AG32)</f>
        <v>0</v>
      </c>
      <c r="W32" s="58">
        <f>SUM('PL by Month'!W32:AH32)</f>
        <v>0</v>
      </c>
      <c r="X32" s="58">
        <f>SUM('PL by Month'!X32:AI32)</f>
        <v>0</v>
      </c>
      <c r="Y32" s="58">
        <f>SUM('PL by Month'!Y32:AJ32)</f>
        <v>0</v>
      </c>
      <c r="Z32" s="58">
        <f>SUM('PL by Month'!Z32:AK32)</f>
        <v>0</v>
      </c>
      <c r="AA32" s="58">
        <f>SUM('PL by Month'!AA32:AL32)</f>
        <v>0</v>
      </c>
      <c r="AB32" s="58">
        <f>SUM('PL by Month'!AB32:AM32)</f>
        <v>0</v>
      </c>
      <c r="AC32" s="58">
        <f>SUM('PL by Month'!AC32:AN32)</f>
        <v>0</v>
      </c>
      <c r="AD32" s="58">
        <f>SUM('PL by Month'!AD32:AO32)</f>
        <v>0</v>
      </c>
      <c r="AE32" s="58">
        <f>SUM('PL by Month'!AE32:AP32)</f>
        <v>0</v>
      </c>
      <c r="AF32" s="58">
        <f>SUM('PL by Month'!AF32:AQ32)</f>
        <v>0</v>
      </c>
      <c r="AG32" s="58">
        <f>SUM('PL by Month'!AG32:AR32)</f>
        <v>0</v>
      </c>
      <c r="AH32" s="58">
        <f>SUM('PL by Month'!AH32:AS32)</f>
        <v>0</v>
      </c>
      <c r="AI32" s="58">
        <f>SUM('PL by Month'!AI32:AT32)</f>
        <v>0</v>
      </c>
      <c r="AJ32" s="58">
        <f>SUM('PL by Month'!AJ32:AU32)</f>
        <v>0</v>
      </c>
      <c r="AK32" s="58">
        <f>SUM('PL by Month'!AK32:AV32)</f>
        <v>0</v>
      </c>
      <c r="AL32" s="58">
        <f>SUM('PL by Month'!AL32:AW32)</f>
        <v>0</v>
      </c>
      <c r="AM32" s="58">
        <f>SUM('PL by Month'!AM32:AX32)</f>
        <v>0</v>
      </c>
      <c r="AN32" s="58">
        <f>SUM('PL by Month'!AN32:AY32)</f>
        <v>0</v>
      </c>
      <c r="AO32" s="58">
        <f>SUM('PL by Month'!AO32:AZ32)</f>
        <v>0</v>
      </c>
      <c r="AP32" s="58">
        <f>SUM('PL by Month'!AP32:BA32)</f>
        <v>0</v>
      </c>
      <c r="AQ32" s="58">
        <f>SUM('PL by Month'!AQ32:BB32)</f>
        <v>0</v>
      </c>
      <c r="AR32" s="58">
        <f>SUM('PL by Month'!AR32:BC32)</f>
        <v>0</v>
      </c>
      <c r="AS32" s="58">
        <f>SUM('PL by Month'!AS32:BD32)</f>
        <v>0</v>
      </c>
      <c r="AT32" s="58">
        <f>SUM('PL by Month'!AT32:BE32)</f>
        <v>0</v>
      </c>
      <c r="AU32" s="58">
        <f>SUM('PL by Month'!AU32:BF32)</f>
        <v>0</v>
      </c>
      <c r="AV32" s="58">
        <f>SUM('PL by Month'!AV32:BG32)</f>
        <v>0</v>
      </c>
      <c r="AW32" s="58">
        <f>SUM('PL by Month'!AW32:BH32)</f>
        <v>0</v>
      </c>
      <c r="AX32" s="58">
        <f>SUM('PL by Month'!AX32:BI32)</f>
        <v>0</v>
      </c>
    </row>
    <row r="33" spans="1:50" s="58" customFormat="1" ht="12.75">
      <c r="A33" s="8" t="s">
        <v>199</v>
      </c>
      <c r="B33" s="58">
        <f>SUM('PL by Month'!B33:M33)</f>
        <v>0</v>
      </c>
      <c r="C33" s="58">
        <f>SUM('PL by Month'!C33:N33)</f>
        <v>0</v>
      </c>
      <c r="D33" s="58">
        <f>SUM('PL by Month'!D33:O33)</f>
        <v>0</v>
      </c>
      <c r="E33" s="58">
        <f>SUM('PL by Month'!E33:P33)</f>
        <v>0</v>
      </c>
      <c r="F33" s="58">
        <f>SUM('PL by Month'!F33:Q33)</f>
        <v>0</v>
      </c>
      <c r="G33" s="58">
        <f>SUM('PL by Month'!G33:R33)</f>
        <v>0</v>
      </c>
      <c r="H33" s="58">
        <f>SUM('PL by Month'!H33:S33)</f>
        <v>0</v>
      </c>
      <c r="I33" s="58">
        <f>SUM('PL by Month'!I33:T33)</f>
        <v>0</v>
      </c>
      <c r="J33" s="58">
        <f>SUM('PL by Month'!J33:U33)</f>
        <v>0</v>
      </c>
      <c r="K33" s="58">
        <f>SUM('PL by Month'!K33:V33)</f>
        <v>0</v>
      </c>
      <c r="L33" s="58">
        <f>SUM('PL by Month'!L33:W33)</f>
        <v>0</v>
      </c>
      <c r="M33" s="58">
        <f>SUM('PL by Month'!M33:X33)</f>
        <v>0</v>
      </c>
      <c r="N33" s="58">
        <f>SUM('PL by Month'!N33:Y33)</f>
        <v>0</v>
      </c>
      <c r="O33" s="58">
        <f>SUM('PL by Month'!O33:Z33)</f>
        <v>0</v>
      </c>
      <c r="P33" s="58">
        <f>SUM('PL by Month'!P33:AA33)</f>
        <v>0</v>
      </c>
      <c r="Q33" s="58">
        <f>SUM('PL by Month'!Q33:AB33)</f>
        <v>0</v>
      </c>
      <c r="R33" s="58">
        <f>SUM('PL by Month'!R33:AC33)</f>
        <v>0</v>
      </c>
      <c r="S33" s="58">
        <f>SUM('PL by Month'!S33:AD33)</f>
        <v>0</v>
      </c>
      <c r="T33" s="58">
        <f>SUM('PL by Month'!T33:AE33)</f>
        <v>0</v>
      </c>
      <c r="U33" s="58">
        <f>SUM('PL by Month'!U33:AF33)</f>
        <v>0</v>
      </c>
      <c r="V33" s="58">
        <f>SUM('PL by Month'!V33:AG33)</f>
        <v>0</v>
      </c>
      <c r="W33" s="58">
        <f>SUM('PL by Month'!W33:AH33)</f>
        <v>0</v>
      </c>
      <c r="X33" s="58">
        <f>SUM('PL by Month'!X33:AI33)</f>
        <v>0</v>
      </c>
      <c r="Y33" s="58">
        <f>SUM('PL by Month'!Y33:AJ33)</f>
        <v>0</v>
      </c>
      <c r="Z33" s="58">
        <f>SUM('PL by Month'!Z33:AK33)</f>
        <v>0</v>
      </c>
      <c r="AA33" s="58">
        <f>SUM('PL by Month'!AA33:AL33)</f>
        <v>0</v>
      </c>
      <c r="AB33" s="58">
        <f>SUM('PL by Month'!AB33:AM33)</f>
        <v>0</v>
      </c>
      <c r="AC33" s="58">
        <f>SUM('PL by Month'!AC33:AN33)</f>
        <v>0</v>
      </c>
      <c r="AD33" s="58">
        <f>SUM('PL by Month'!AD33:AO33)</f>
        <v>0</v>
      </c>
      <c r="AE33" s="58">
        <f>SUM('PL by Month'!AE33:AP33)</f>
        <v>0</v>
      </c>
      <c r="AF33" s="58">
        <f>SUM('PL by Month'!AF33:AQ33)</f>
        <v>0</v>
      </c>
      <c r="AG33" s="58">
        <f>SUM('PL by Month'!AG33:AR33)</f>
        <v>0</v>
      </c>
      <c r="AH33" s="58">
        <f>SUM('PL by Month'!AH33:AS33)</f>
        <v>0</v>
      </c>
      <c r="AI33" s="58">
        <f>SUM('PL by Month'!AI33:AT33)</f>
        <v>0</v>
      </c>
      <c r="AJ33" s="58">
        <f>SUM('PL by Month'!AJ33:AU33)</f>
        <v>0</v>
      </c>
      <c r="AK33" s="58">
        <f>SUM('PL by Month'!AK33:AV33)</f>
        <v>0</v>
      </c>
      <c r="AL33" s="58">
        <f>SUM('PL by Month'!AL33:AW33)</f>
        <v>0</v>
      </c>
      <c r="AM33" s="58">
        <f>SUM('PL by Month'!AM33:AX33)</f>
        <v>0</v>
      </c>
      <c r="AN33" s="58">
        <f>SUM('PL by Month'!AN33:AY33)</f>
        <v>0</v>
      </c>
      <c r="AO33" s="58">
        <f>SUM('PL by Month'!AO33:AZ33)</f>
        <v>0</v>
      </c>
      <c r="AP33" s="58">
        <f>SUM('PL by Month'!AP33:BA33)</f>
        <v>0</v>
      </c>
      <c r="AQ33" s="58">
        <f>SUM('PL by Month'!AQ33:BB33)</f>
        <v>0</v>
      </c>
      <c r="AR33" s="58">
        <f>SUM('PL by Month'!AR33:BC33)</f>
        <v>0</v>
      </c>
      <c r="AS33" s="58">
        <f>SUM('PL by Month'!AS33:BD33)</f>
        <v>0</v>
      </c>
      <c r="AT33" s="58">
        <f>SUM('PL by Month'!AT33:BE33)</f>
        <v>0</v>
      </c>
      <c r="AU33" s="58">
        <f>SUM('PL by Month'!AU33:BF33)</f>
        <v>0</v>
      </c>
      <c r="AV33" s="58">
        <f>SUM('PL by Month'!AV33:BG33)</f>
        <v>0</v>
      </c>
      <c r="AW33" s="58">
        <f>SUM('PL by Month'!AW33:BH33)</f>
        <v>0</v>
      </c>
      <c r="AX33" s="58">
        <f>SUM('PL by Month'!AX33:BI33)</f>
        <v>0</v>
      </c>
    </row>
    <row r="34" spans="1:50" s="61" customFormat="1" ht="12.75">
      <c r="A34" s="8" t="s">
        <v>86</v>
      </c>
      <c r="B34" s="9">
        <f>SUM('PL by Month'!B34:M34)</f>
        <v>0</v>
      </c>
      <c r="C34" s="9">
        <f>SUM('PL by Month'!C34:N34)</f>
        <v>0</v>
      </c>
      <c r="D34" s="9">
        <f>SUM('PL by Month'!D34:O34)</f>
        <v>0</v>
      </c>
      <c r="E34" s="9">
        <f>SUM('PL by Month'!E34:P34)</f>
        <v>0</v>
      </c>
      <c r="F34" s="9">
        <f>SUM('PL by Month'!F34:Q34)</f>
        <v>0</v>
      </c>
      <c r="G34" s="9">
        <f>SUM('PL by Month'!G34:R34)</f>
        <v>0</v>
      </c>
      <c r="H34" s="9">
        <f>SUM('PL by Month'!H34:S34)</f>
        <v>0</v>
      </c>
      <c r="I34" s="9">
        <f>SUM('PL by Month'!I34:T34)</f>
        <v>0</v>
      </c>
      <c r="J34" s="9">
        <f>SUM('PL by Month'!J34:U34)</f>
        <v>0</v>
      </c>
      <c r="K34" s="9">
        <f>SUM('PL by Month'!K34:V34)</f>
        <v>0</v>
      </c>
      <c r="L34" s="9">
        <f>SUM('PL by Month'!L34:W34)</f>
        <v>0</v>
      </c>
      <c r="M34" s="9">
        <f>SUM('PL by Month'!M34:X34)</f>
        <v>0</v>
      </c>
      <c r="N34" s="9">
        <f>SUM('PL by Month'!N34:Y34)</f>
        <v>0</v>
      </c>
      <c r="O34" s="9">
        <f>SUM('PL by Month'!O34:Z34)</f>
        <v>0</v>
      </c>
      <c r="P34" s="9">
        <f>SUM('PL by Month'!P34:AA34)</f>
        <v>0</v>
      </c>
      <c r="Q34" s="9">
        <f>SUM('PL by Month'!Q34:AB34)</f>
        <v>0</v>
      </c>
      <c r="R34" s="9">
        <f>SUM('PL by Month'!R34:AC34)</f>
        <v>0</v>
      </c>
      <c r="S34" s="9">
        <f>SUM('PL by Month'!S34:AD34)</f>
        <v>0</v>
      </c>
      <c r="T34" s="9">
        <f>SUM('PL by Month'!T34:AE34)</f>
        <v>0</v>
      </c>
      <c r="U34" s="9">
        <f>SUM('PL by Month'!U34:AF34)</f>
        <v>0</v>
      </c>
      <c r="V34" s="9">
        <f>SUM('PL by Month'!V34:AG34)</f>
        <v>0</v>
      </c>
      <c r="W34" s="9">
        <f>SUM('PL by Month'!W34:AH34)</f>
        <v>0</v>
      </c>
      <c r="X34" s="9">
        <f>SUM('PL by Month'!X34:AI34)</f>
        <v>0</v>
      </c>
      <c r="Y34" s="9">
        <f>SUM('PL by Month'!Y34:AJ34)</f>
        <v>0</v>
      </c>
      <c r="Z34" s="9">
        <f>SUM('PL by Month'!Z34:AK34)</f>
        <v>0</v>
      </c>
      <c r="AA34" s="9">
        <f>SUM('PL by Month'!AA34:AL34)</f>
        <v>0</v>
      </c>
      <c r="AB34" s="9">
        <f>SUM('PL by Month'!AB34:AM34)</f>
        <v>0</v>
      </c>
      <c r="AC34" s="9">
        <f>SUM('PL by Month'!AC34:AN34)</f>
        <v>0</v>
      </c>
      <c r="AD34" s="9">
        <f>SUM('PL by Month'!AD34:AO34)</f>
        <v>0</v>
      </c>
      <c r="AE34" s="9">
        <f>SUM('PL by Month'!AE34:AP34)</f>
        <v>0</v>
      </c>
      <c r="AF34" s="9">
        <f>SUM('PL by Month'!AF34:AQ34)</f>
        <v>0</v>
      </c>
      <c r="AG34" s="9">
        <f>SUM('PL by Month'!AG34:AR34)</f>
        <v>0</v>
      </c>
      <c r="AH34" s="9">
        <f>SUM('PL by Month'!AH34:AS34)</f>
        <v>0</v>
      </c>
      <c r="AI34" s="9">
        <f>SUM('PL by Month'!AI34:AT34)</f>
        <v>0</v>
      </c>
      <c r="AJ34" s="9">
        <f>SUM('PL by Month'!AJ34:AU34)</f>
        <v>0</v>
      </c>
      <c r="AK34" s="9">
        <f>SUM('PL by Month'!AK34:AV34)</f>
        <v>0</v>
      </c>
      <c r="AL34" s="9">
        <f>SUM('PL by Month'!AL34:AW34)</f>
        <v>0</v>
      </c>
      <c r="AM34" s="9">
        <f>SUM('PL by Month'!AM34:AX34)</f>
        <v>0</v>
      </c>
      <c r="AN34" s="9">
        <f>SUM('PL by Month'!AN34:AY34)</f>
        <v>0</v>
      </c>
      <c r="AO34" s="9">
        <f>SUM('PL by Month'!AO34:AZ34)</f>
        <v>0</v>
      </c>
      <c r="AP34" s="9">
        <f>SUM('PL by Month'!AP34:BA34)</f>
        <v>0</v>
      </c>
      <c r="AQ34" s="9">
        <f>SUM('PL by Month'!AQ34:BB34)</f>
        <v>0</v>
      </c>
      <c r="AR34" s="9">
        <f>SUM('PL by Month'!AR34:BC34)</f>
        <v>0</v>
      </c>
      <c r="AS34" s="9">
        <f>SUM('PL by Month'!AS34:BD34)</f>
        <v>0</v>
      </c>
      <c r="AT34" s="9">
        <f>SUM('PL by Month'!AT34:BE34)</f>
        <v>0</v>
      </c>
      <c r="AU34" s="9">
        <f>SUM('PL by Month'!AU34:BF34)</f>
        <v>0</v>
      </c>
      <c r="AV34" s="9">
        <f>SUM('PL by Month'!AV34:BG34)</f>
        <v>0</v>
      </c>
      <c r="AW34" s="9">
        <f>SUM('PL by Month'!AW34:BH34)</f>
        <v>0</v>
      </c>
      <c r="AX34" s="9">
        <f>SUM('PL by Month'!AX34:BI34)</f>
        <v>0</v>
      </c>
    </row>
    <row r="35" spans="1:50" s="61" customFormat="1" ht="12.75">
      <c r="A35" s="10" t="s">
        <v>88</v>
      </c>
      <c r="B35" s="77">
        <f>SUM(B32:B34)</f>
        <v>0</v>
      </c>
      <c r="C35" s="77">
        <f aca="true" t="shared" si="9" ref="C35:AX35">SUM(C32:C34)</f>
        <v>0</v>
      </c>
      <c r="D35" s="77">
        <f t="shared" si="9"/>
        <v>0</v>
      </c>
      <c r="E35" s="77">
        <f t="shared" si="9"/>
        <v>0</v>
      </c>
      <c r="F35" s="77">
        <f t="shared" si="9"/>
        <v>0</v>
      </c>
      <c r="G35" s="77">
        <f t="shared" si="9"/>
        <v>0</v>
      </c>
      <c r="H35" s="77">
        <f t="shared" si="9"/>
        <v>0</v>
      </c>
      <c r="I35" s="77">
        <f t="shared" si="9"/>
        <v>0</v>
      </c>
      <c r="J35" s="77">
        <f t="shared" si="9"/>
        <v>0</v>
      </c>
      <c r="K35" s="77">
        <f t="shared" si="9"/>
        <v>0</v>
      </c>
      <c r="L35" s="77">
        <f t="shared" si="9"/>
        <v>0</v>
      </c>
      <c r="M35" s="77">
        <f t="shared" si="9"/>
        <v>0</v>
      </c>
      <c r="N35" s="77">
        <f t="shared" si="9"/>
        <v>0</v>
      </c>
      <c r="O35" s="77">
        <f t="shared" si="9"/>
        <v>0</v>
      </c>
      <c r="P35" s="77">
        <f t="shared" si="9"/>
        <v>0</v>
      </c>
      <c r="Q35" s="77">
        <f t="shared" si="9"/>
        <v>0</v>
      </c>
      <c r="R35" s="77">
        <f t="shared" si="9"/>
        <v>0</v>
      </c>
      <c r="S35" s="77">
        <f t="shared" si="9"/>
        <v>0</v>
      </c>
      <c r="T35" s="77">
        <f t="shared" si="9"/>
        <v>0</v>
      </c>
      <c r="U35" s="77">
        <f t="shared" si="9"/>
        <v>0</v>
      </c>
      <c r="V35" s="77">
        <f t="shared" si="9"/>
        <v>0</v>
      </c>
      <c r="W35" s="77">
        <f t="shared" si="9"/>
        <v>0</v>
      </c>
      <c r="X35" s="77">
        <f t="shared" si="9"/>
        <v>0</v>
      </c>
      <c r="Y35" s="77">
        <f t="shared" si="9"/>
        <v>0</v>
      </c>
      <c r="Z35" s="77">
        <f t="shared" si="9"/>
        <v>0</v>
      </c>
      <c r="AA35" s="77">
        <f t="shared" si="9"/>
        <v>0</v>
      </c>
      <c r="AB35" s="77">
        <f t="shared" si="9"/>
        <v>0</v>
      </c>
      <c r="AC35" s="77">
        <f t="shared" si="9"/>
        <v>0</v>
      </c>
      <c r="AD35" s="77">
        <f t="shared" si="9"/>
        <v>0</v>
      </c>
      <c r="AE35" s="77">
        <f t="shared" si="9"/>
        <v>0</v>
      </c>
      <c r="AF35" s="77">
        <f t="shared" si="9"/>
        <v>0</v>
      </c>
      <c r="AG35" s="77">
        <f t="shared" si="9"/>
        <v>0</v>
      </c>
      <c r="AH35" s="77">
        <f t="shared" si="9"/>
        <v>0</v>
      </c>
      <c r="AI35" s="77">
        <f t="shared" si="9"/>
        <v>0</v>
      </c>
      <c r="AJ35" s="77">
        <f t="shared" si="9"/>
        <v>0</v>
      </c>
      <c r="AK35" s="77">
        <f t="shared" si="9"/>
        <v>0</v>
      </c>
      <c r="AL35" s="77">
        <f t="shared" si="9"/>
        <v>0</v>
      </c>
      <c r="AM35" s="77">
        <f t="shared" si="9"/>
        <v>0</v>
      </c>
      <c r="AN35" s="77">
        <f t="shared" si="9"/>
        <v>0</v>
      </c>
      <c r="AO35" s="77">
        <f t="shared" si="9"/>
        <v>0</v>
      </c>
      <c r="AP35" s="77">
        <f t="shared" si="9"/>
        <v>0</v>
      </c>
      <c r="AQ35" s="77">
        <f t="shared" si="9"/>
        <v>0</v>
      </c>
      <c r="AR35" s="77">
        <f t="shared" si="9"/>
        <v>0</v>
      </c>
      <c r="AS35" s="77">
        <f t="shared" si="9"/>
        <v>0</v>
      </c>
      <c r="AT35" s="77">
        <f t="shared" si="9"/>
        <v>0</v>
      </c>
      <c r="AU35" s="77">
        <f t="shared" si="9"/>
        <v>0</v>
      </c>
      <c r="AV35" s="77">
        <f t="shared" si="9"/>
        <v>0</v>
      </c>
      <c r="AW35" s="77">
        <f t="shared" si="9"/>
        <v>0</v>
      </c>
      <c r="AX35" s="77">
        <f t="shared" si="9"/>
        <v>0</v>
      </c>
    </row>
    <row r="36" s="61" customFormat="1" ht="12.75">
      <c r="A36" s="11"/>
    </row>
    <row r="37" spans="1:50" s="61" customFormat="1" ht="13.5" thickBot="1">
      <c r="A37" s="10" t="s">
        <v>1</v>
      </c>
      <c r="B37" s="86">
        <f>B29+B35</f>
        <v>0</v>
      </c>
      <c r="C37" s="86">
        <f aca="true" t="shared" si="10" ref="C37:AX37">C29+C35</f>
        <v>0</v>
      </c>
      <c r="D37" s="86">
        <f t="shared" si="10"/>
        <v>0</v>
      </c>
      <c r="E37" s="86">
        <f t="shared" si="10"/>
        <v>0</v>
      </c>
      <c r="F37" s="86">
        <f t="shared" si="10"/>
        <v>0</v>
      </c>
      <c r="G37" s="86">
        <f t="shared" si="10"/>
        <v>0</v>
      </c>
      <c r="H37" s="86">
        <f t="shared" si="10"/>
        <v>0</v>
      </c>
      <c r="I37" s="86">
        <f t="shared" si="10"/>
        <v>0</v>
      </c>
      <c r="J37" s="86">
        <f t="shared" si="10"/>
        <v>0</v>
      </c>
      <c r="K37" s="86">
        <f t="shared" si="10"/>
        <v>0</v>
      </c>
      <c r="L37" s="86">
        <f t="shared" si="10"/>
        <v>0</v>
      </c>
      <c r="M37" s="86">
        <f t="shared" si="10"/>
        <v>0</v>
      </c>
      <c r="N37" s="86">
        <f t="shared" si="10"/>
        <v>0</v>
      </c>
      <c r="O37" s="86">
        <f t="shared" si="10"/>
        <v>0</v>
      </c>
      <c r="P37" s="86">
        <f t="shared" si="10"/>
        <v>0</v>
      </c>
      <c r="Q37" s="86">
        <f t="shared" si="10"/>
        <v>0</v>
      </c>
      <c r="R37" s="86">
        <f t="shared" si="10"/>
        <v>0</v>
      </c>
      <c r="S37" s="86">
        <f t="shared" si="10"/>
        <v>0</v>
      </c>
      <c r="T37" s="86">
        <f t="shared" si="10"/>
        <v>0</v>
      </c>
      <c r="U37" s="86">
        <f t="shared" si="10"/>
        <v>0</v>
      </c>
      <c r="V37" s="86">
        <f t="shared" si="10"/>
        <v>0</v>
      </c>
      <c r="W37" s="86">
        <f t="shared" si="10"/>
        <v>0</v>
      </c>
      <c r="X37" s="86">
        <f t="shared" si="10"/>
        <v>0</v>
      </c>
      <c r="Y37" s="86">
        <f t="shared" si="10"/>
        <v>0</v>
      </c>
      <c r="Z37" s="86">
        <f t="shared" si="10"/>
        <v>0</v>
      </c>
      <c r="AA37" s="86">
        <f t="shared" si="10"/>
        <v>0</v>
      </c>
      <c r="AB37" s="86">
        <f t="shared" si="10"/>
        <v>0</v>
      </c>
      <c r="AC37" s="86">
        <f t="shared" si="10"/>
        <v>0</v>
      </c>
      <c r="AD37" s="86">
        <f t="shared" si="10"/>
        <v>0</v>
      </c>
      <c r="AE37" s="86">
        <f t="shared" si="10"/>
        <v>0</v>
      </c>
      <c r="AF37" s="86">
        <f t="shared" si="10"/>
        <v>0</v>
      </c>
      <c r="AG37" s="86">
        <f t="shared" si="10"/>
        <v>0</v>
      </c>
      <c r="AH37" s="86">
        <f t="shared" si="10"/>
        <v>0</v>
      </c>
      <c r="AI37" s="86">
        <f t="shared" si="10"/>
        <v>0</v>
      </c>
      <c r="AJ37" s="86">
        <f t="shared" si="10"/>
        <v>0</v>
      </c>
      <c r="AK37" s="86">
        <f t="shared" si="10"/>
        <v>0</v>
      </c>
      <c r="AL37" s="86">
        <f t="shared" si="10"/>
        <v>0</v>
      </c>
      <c r="AM37" s="86">
        <f t="shared" si="10"/>
        <v>0</v>
      </c>
      <c r="AN37" s="86">
        <f t="shared" si="10"/>
        <v>0</v>
      </c>
      <c r="AO37" s="86">
        <f t="shared" si="10"/>
        <v>0</v>
      </c>
      <c r="AP37" s="86">
        <f t="shared" si="10"/>
        <v>0</v>
      </c>
      <c r="AQ37" s="86">
        <f t="shared" si="10"/>
        <v>0</v>
      </c>
      <c r="AR37" s="86">
        <f t="shared" si="10"/>
        <v>0</v>
      </c>
      <c r="AS37" s="86">
        <f t="shared" si="10"/>
        <v>0</v>
      </c>
      <c r="AT37" s="86">
        <f t="shared" si="10"/>
        <v>0</v>
      </c>
      <c r="AU37" s="86">
        <f t="shared" si="10"/>
        <v>0</v>
      </c>
      <c r="AV37" s="86">
        <f t="shared" si="10"/>
        <v>0</v>
      </c>
      <c r="AW37" s="86">
        <f t="shared" si="10"/>
        <v>0</v>
      </c>
      <c r="AX37" s="86">
        <f t="shared" si="10"/>
        <v>0</v>
      </c>
    </row>
    <row r="38" spans="1:50" s="61" customFormat="1" ht="13.5" thickTop="1">
      <c r="A38" s="80" t="s">
        <v>202</v>
      </c>
      <c r="B38" s="84" t="e">
        <f>B37/B7</f>
        <v>#DIV/0!</v>
      </c>
      <c r="C38" s="84" t="e">
        <f aca="true" t="shared" si="11" ref="C38:AX38">C37/C7</f>
        <v>#DIV/0!</v>
      </c>
      <c r="D38" s="84" t="e">
        <f t="shared" si="11"/>
        <v>#DIV/0!</v>
      </c>
      <c r="E38" s="84" t="e">
        <f t="shared" si="11"/>
        <v>#DIV/0!</v>
      </c>
      <c r="F38" s="84" t="e">
        <f t="shared" si="11"/>
        <v>#DIV/0!</v>
      </c>
      <c r="G38" s="84" t="e">
        <f t="shared" si="11"/>
        <v>#DIV/0!</v>
      </c>
      <c r="H38" s="84" t="e">
        <f t="shared" si="11"/>
        <v>#DIV/0!</v>
      </c>
      <c r="I38" s="84" t="e">
        <f t="shared" si="11"/>
        <v>#DIV/0!</v>
      </c>
      <c r="J38" s="84" t="e">
        <f t="shared" si="11"/>
        <v>#DIV/0!</v>
      </c>
      <c r="K38" s="84" t="e">
        <f t="shared" si="11"/>
        <v>#DIV/0!</v>
      </c>
      <c r="L38" s="84" t="e">
        <f t="shared" si="11"/>
        <v>#DIV/0!</v>
      </c>
      <c r="M38" s="84" t="e">
        <f t="shared" si="11"/>
        <v>#DIV/0!</v>
      </c>
      <c r="N38" s="84" t="e">
        <f t="shared" si="11"/>
        <v>#DIV/0!</v>
      </c>
      <c r="O38" s="84" t="e">
        <f t="shared" si="11"/>
        <v>#DIV/0!</v>
      </c>
      <c r="P38" s="84" t="e">
        <f t="shared" si="11"/>
        <v>#DIV/0!</v>
      </c>
      <c r="Q38" s="84" t="e">
        <f t="shared" si="11"/>
        <v>#DIV/0!</v>
      </c>
      <c r="R38" s="84" t="e">
        <f t="shared" si="11"/>
        <v>#DIV/0!</v>
      </c>
      <c r="S38" s="84" t="e">
        <f t="shared" si="11"/>
        <v>#DIV/0!</v>
      </c>
      <c r="T38" s="84" t="e">
        <f t="shared" si="11"/>
        <v>#DIV/0!</v>
      </c>
      <c r="U38" s="84" t="e">
        <f t="shared" si="11"/>
        <v>#DIV/0!</v>
      </c>
      <c r="V38" s="84" t="e">
        <f t="shared" si="11"/>
        <v>#DIV/0!</v>
      </c>
      <c r="W38" s="84" t="e">
        <f t="shared" si="11"/>
        <v>#DIV/0!</v>
      </c>
      <c r="X38" s="84" t="e">
        <f t="shared" si="11"/>
        <v>#DIV/0!</v>
      </c>
      <c r="Y38" s="84" t="e">
        <f t="shared" si="11"/>
        <v>#DIV/0!</v>
      </c>
      <c r="Z38" s="84" t="e">
        <f t="shared" si="11"/>
        <v>#DIV/0!</v>
      </c>
      <c r="AA38" s="84" t="e">
        <f t="shared" si="11"/>
        <v>#DIV/0!</v>
      </c>
      <c r="AB38" s="84" t="e">
        <f t="shared" si="11"/>
        <v>#DIV/0!</v>
      </c>
      <c r="AC38" s="84" t="e">
        <f t="shared" si="11"/>
        <v>#DIV/0!</v>
      </c>
      <c r="AD38" s="84" t="e">
        <f t="shared" si="11"/>
        <v>#DIV/0!</v>
      </c>
      <c r="AE38" s="84" t="e">
        <f t="shared" si="11"/>
        <v>#DIV/0!</v>
      </c>
      <c r="AF38" s="84" t="e">
        <f t="shared" si="11"/>
        <v>#DIV/0!</v>
      </c>
      <c r="AG38" s="84" t="e">
        <f t="shared" si="11"/>
        <v>#DIV/0!</v>
      </c>
      <c r="AH38" s="84" t="e">
        <f t="shared" si="11"/>
        <v>#DIV/0!</v>
      </c>
      <c r="AI38" s="84" t="e">
        <f t="shared" si="11"/>
        <v>#DIV/0!</v>
      </c>
      <c r="AJ38" s="84" t="e">
        <f t="shared" si="11"/>
        <v>#DIV/0!</v>
      </c>
      <c r="AK38" s="84" t="e">
        <f t="shared" si="11"/>
        <v>#DIV/0!</v>
      </c>
      <c r="AL38" s="84" t="e">
        <f t="shared" si="11"/>
        <v>#DIV/0!</v>
      </c>
      <c r="AM38" s="84" t="e">
        <f t="shared" si="11"/>
        <v>#DIV/0!</v>
      </c>
      <c r="AN38" s="84" t="e">
        <f t="shared" si="11"/>
        <v>#DIV/0!</v>
      </c>
      <c r="AO38" s="84" t="e">
        <f t="shared" si="11"/>
        <v>#DIV/0!</v>
      </c>
      <c r="AP38" s="84" t="e">
        <f t="shared" si="11"/>
        <v>#DIV/0!</v>
      </c>
      <c r="AQ38" s="84" t="e">
        <f t="shared" si="11"/>
        <v>#DIV/0!</v>
      </c>
      <c r="AR38" s="84" t="e">
        <f t="shared" si="11"/>
        <v>#DIV/0!</v>
      </c>
      <c r="AS38" s="84" t="e">
        <f t="shared" si="11"/>
        <v>#DIV/0!</v>
      </c>
      <c r="AT38" s="84" t="e">
        <f t="shared" si="11"/>
        <v>#DIV/0!</v>
      </c>
      <c r="AU38" s="84" t="e">
        <f t="shared" si="11"/>
        <v>#DIV/0!</v>
      </c>
      <c r="AV38" s="84" t="e">
        <f t="shared" si="11"/>
        <v>#DIV/0!</v>
      </c>
      <c r="AW38" s="84" t="e">
        <f t="shared" si="11"/>
        <v>#DIV/0!</v>
      </c>
      <c r="AX38" s="84" t="e">
        <f t="shared" si="11"/>
        <v>#DIV/0!</v>
      </c>
    </row>
    <row r="39" ht="12.75">
      <c r="A39" s="58"/>
    </row>
    <row r="40" spans="1:50" ht="12.75">
      <c r="A40" s="60" t="s">
        <v>90</v>
      </c>
      <c r="B40" s="4">
        <v>0.1</v>
      </c>
      <c r="C40" s="4">
        <v>0.1</v>
      </c>
      <c r="D40" s="4">
        <v>0.1</v>
      </c>
      <c r="E40" s="4">
        <v>0.1</v>
      </c>
      <c r="F40" s="4">
        <v>0.1</v>
      </c>
      <c r="G40" s="4">
        <v>0.1</v>
      </c>
      <c r="H40" s="4">
        <v>0.1</v>
      </c>
      <c r="I40" s="4">
        <v>0.1</v>
      </c>
      <c r="J40" s="4">
        <v>0.1</v>
      </c>
      <c r="K40" s="4">
        <v>0.1</v>
      </c>
      <c r="L40" s="4">
        <v>0.1</v>
      </c>
      <c r="M40" s="4">
        <v>0.1</v>
      </c>
      <c r="N40" s="4">
        <v>0.1</v>
      </c>
      <c r="O40" s="4">
        <v>0.1</v>
      </c>
      <c r="P40" s="4">
        <v>0.1</v>
      </c>
      <c r="Q40" s="4">
        <v>0.1</v>
      </c>
      <c r="R40" s="4">
        <v>0.1</v>
      </c>
      <c r="S40" s="4">
        <v>0.1</v>
      </c>
      <c r="T40" s="4">
        <v>0.1</v>
      </c>
      <c r="U40" s="4">
        <v>0.1</v>
      </c>
      <c r="V40" s="4">
        <v>0.1</v>
      </c>
      <c r="W40" s="4">
        <v>0.1</v>
      </c>
      <c r="X40" s="4">
        <v>0.1</v>
      </c>
      <c r="Y40" s="4">
        <v>0.1</v>
      </c>
      <c r="Z40" s="4">
        <v>0.1</v>
      </c>
      <c r="AA40" s="4">
        <v>0.1</v>
      </c>
      <c r="AB40" s="4">
        <v>0.1</v>
      </c>
      <c r="AC40" s="4">
        <v>0.1</v>
      </c>
      <c r="AD40" s="4">
        <v>0.1</v>
      </c>
      <c r="AE40" s="4">
        <v>0.1</v>
      </c>
      <c r="AF40" s="4">
        <v>0.1</v>
      </c>
      <c r="AG40" s="4">
        <v>0.1</v>
      </c>
      <c r="AH40" s="4">
        <v>0.1</v>
      </c>
      <c r="AI40" s="4">
        <v>0.1</v>
      </c>
      <c r="AJ40" s="4">
        <v>0.1</v>
      </c>
      <c r="AK40" s="4">
        <v>0.1</v>
      </c>
      <c r="AL40" s="4">
        <v>0.1</v>
      </c>
      <c r="AM40" s="4">
        <v>0.1</v>
      </c>
      <c r="AN40" s="4">
        <v>0.1</v>
      </c>
      <c r="AO40" s="4">
        <v>0.1</v>
      </c>
      <c r="AP40" s="4">
        <v>0.1</v>
      </c>
      <c r="AQ40" s="4">
        <v>0.1</v>
      </c>
      <c r="AR40" s="4">
        <v>0.1</v>
      </c>
      <c r="AS40" s="4">
        <v>0.1</v>
      </c>
      <c r="AT40" s="4">
        <v>0.1</v>
      </c>
      <c r="AU40" s="4">
        <v>0.1</v>
      </c>
      <c r="AV40" s="4">
        <v>0.1</v>
      </c>
      <c r="AW40" s="4">
        <v>0.1</v>
      </c>
      <c r="AX40" s="4">
        <v>0.1</v>
      </c>
    </row>
    <row r="41" ht="12.75">
      <c r="A41" s="1"/>
    </row>
    <row r="42" spans="1:50" ht="12.75">
      <c r="A42" s="60" t="s">
        <v>91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</row>
    <row r="43" ht="12.75">
      <c r="A43" s="1"/>
    </row>
    <row r="44" spans="1:50" ht="12.75">
      <c r="A44" s="3" t="s">
        <v>92</v>
      </c>
      <c r="B44" s="5">
        <f aca="true" t="shared" si="12" ref="B44:AG44">B11</f>
        <v>0</v>
      </c>
      <c r="C44" s="5">
        <f t="shared" si="12"/>
        <v>0</v>
      </c>
      <c r="D44" s="5">
        <f t="shared" si="12"/>
        <v>0</v>
      </c>
      <c r="E44" s="5">
        <f t="shared" si="12"/>
        <v>0</v>
      </c>
      <c r="F44" s="5">
        <f t="shared" si="12"/>
        <v>0</v>
      </c>
      <c r="G44" s="5">
        <f t="shared" si="12"/>
        <v>0</v>
      </c>
      <c r="H44" s="5">
        <f t="shared" si="12"/>
        <v>0</v>
      </c>
      <c r="I44" s="5">
        <f t="shared" si="12"/>
        <v>0</v>
      </c>
      <c r="J44" s="5">
        <f t="shared" si="12"/>
        <v>0</v>
      </c>
      <c r="K44" s="5">
        <f t="shared" si="12"/>
        <v>0</v>
      </c>
      <c r="L44" s="5">
        <f t="shared" si="12"/>
        <v>0</v>
      </c>
      <c r="M44" s="5">
        <f t="shared" si="12"/>
        <v>0</v>
      </c>
      <c r="N44" s="5">
        <f t="shared" si="12"/>
        <v>0</v>
      </c>
      <c r="O44" s="5">
        <f t="shared" si="12"/>
        <v>0</v>
      </c>
      <c r="P44" s="5">
        <f t="shared" si="12"/>
        <v>0</v>
      </c>
      <c r="Q44" s="5">
        <f t="shared" si="12"/>
        <v>0</v>
      </c>
      <c r="R44" s="5">
        <f t="shared" si="12"/>
        <v>0</v>
      </c>
      <c r="S44" s="5">
        <f t="shared" si="12"/>
        <v>0</v>
      </c>
      <c r="T44" s="5">
        <f t="shared" si="12"/>
        <v>0</v>
      </c>
      <c r="U44" s="5">
        <f t="shared" si="12"/>
        <v>0</v>
      </c>
      <c r="V44" s="5">
        <f t="shared" si="12"/>
        <v>0</v>
      </c>
      <c r="W44" s="5">
        <f t="shared" si="12"/>
        <v>0</v>
      </c>
      <c r="X44" s="5">
        <f t="shared" si="12"/>
        <v>0</v>
      </c>
      <c r="Y44" s="5">
        <f t="shared" si="12"/>
        <v>0</v>
      </c>
      <c r="Z44" s="5">
        <f t="shared" si="12"/>
        <v>0</v>
      </c>
      <c r="AA44" s="5">
        <f t="shared" si="12"/>
        <v>0</v>
      </c>
      <c r="AB44" s="5">
        <f t="shared" si="12"/>
        <v>0</v>
      </c>
      <c r="AC44" s="5">
        <f t="shared" si="12"/>
        <v>0</v>
      </c>
      <c r="AD44" s="5">
        <f t="shared" si="12"/>
        <v>0</v>
      </c>
      <c r="AE44" s="5">
        <f t="shared" si="12"/>
        <v>0</v>
      </c>
      <c r="AF44" s="5">
        <f t="shared" si="12"/>
        <v>0</v>
      </c>
      <c r="AG44" s="5">
        <f t="shared" si="12"/>
        <v>0</v>
      </c>
      <c r="AH44" s="5">
        <f aca="true" t="shared" si="13" ref="AH44:AX44">AH11</f>
        <v>0</v>
      </c>
      <c r="AI44" s="5">
        <f t="shared" si="13"/>
        <v>0</v>
      </c>
      <c r="AJ44" s="5">
        <f t="shared" si="13"/>
        <v>0</v>
      </c>
      <c r="AK44" s="5">
        <f t="shared" si="13"/>
        <v>0</v>
      </c>
      <c r="AL44" s="5">
        <f t="shared" si="13"/>
        <v>0</v>
      </c>
      <c r="AM44" s="5">
        <f t="shared" si="13"/>
        <v>0</v>
      </c>
      <c r="AN44" s="5">
        <f t="shared" si="13"/>
        <v>0</v>
      </c>
      <c r="AO44" s="5">
        <f t="shared" si="13"/>
        <v>0</v>
      </c>
      <c r="AP44" s="5">
        <f t="shared" si="13"/>
        <v>0</v>
      </c>
      <c r="AQ44" s="5">
        <f t="shared" si="13"/>
        <v>0</v>
      </c>
      <c r="AR44" s="5">
        <f t="shared" si="13"/>
        <v>0</v>
      </c>
      <c r="AS44" s="5">
        <f t="shared" si="13"/>
        <v>0</v>
      </c>
      <c r="AT44" s="5">
        <f t="shared" si="13"/>
        <v>0</v>
      </c>
      <c r="AU44" s="5">
        <f t="shared" si="13"/>
        <v>0</v>
      </c>
      <c r="AV44" s="5">
        <f t="shared" si="13"/>
        <v>0</v>
      </c>
      <c r="AW44" s="5">
        <f t="shared" si="13"/>
        <v>0</v>
      </c>
      <c r="AX44" s="5">
        <f t="shared" si="13"/>
        <v>0</v>
      </c>
    </row>
    <row r="45" spans="1:50" ht="12.75">
      <c r="A45" s="3" t="s">
        <v>93</v>
      </c>
      <c r="B45" s="5">
        <f aca="true" t="shared" si="14" ref="B45:AG45">+B14+B22</f>
        <v>0</v>
      </c>
      <c r="C45" s="5">
        <f t="shared" si="14"/>
        <v>0</v>
      </c>
      <c r="D45" s="5">
        <f t="shared" si="14"/>
        <v>0</v>
      </c>
      <c r="E45" s="5">
        <f t="shared" si="14"/>
        <v>0</v>
      </c>
      <c r="F45" s="5">
        <f t="shared" si="14"/>
        <v>0</v>
      </c>
      <c r="G45" s="5">
        <f t="shared" si="14"/>
        <v>0</v>
      </c>
      <c r="H45" s="5">
        <f t="shared" si="14"/>
        <v>0</v>
      </c>
      <c r="I45" s="5">
        <f t="shared" si="14"/>
        <v>0</v>
      </c>
      <c r="J45" s="5">
        <f t="shared" si="14"/>
        <v>0</v>
      </c>
      <c r="K45" s="5">
        <f t="shared" si="14"/>
        <v>0</v>
      </c>
      <c r="L45" s="5">
        <f t="shared" si="14"/>
        <v>0</v>
      </c>
      <c r="M45" s="5">
        <f t="shared" si="14"/>
        <v>0</v>
      </c>
      <c r="N45" s="5">
        <f t="shared" si="14"/>
        <v>0</v>
      </c>
      <c r="O45" s="5">
        <f t="shared" si="14"/>
        <v>0</v>
      </c>
      <c r="P45" s="5">
        <f t="shared" si="14"/>
        <v>0</v>
      </c>
      <c r="Q45" s="5">
        <f t="shared" si="14"/>
        <v>0</v>
      </c>
      <c r="R45" s="5">
        <f t="shared" si="14"/>
        <v>0</v>
      </c>
      <c r="S45" s="5">
        <f t="shared" si="14"/>
        <v>0</v>
      </c>
      <c r="T45" s="5">
        <f t="shared" si="14"/>
        <v>0</v>
      </c>
      <c r="U45" s="5">
        <f t="shared" si="14"/>
        <v>0</v>
      </c>
      <c r="V45" s="5">
        <f t="shared" si="14"/>
        <v>0</v>
      </c>
      <c r="W45" s="5">
        <f t="shared" si="14"/>
        <v>0</v>
      </c>
      <c r="X45" s="5">
        <f t="shared" si="14"/>
        <v>0</v>
      </c>
      <c r="Y45" s="5">
        <f t="shared" si="14"/>
        <v>0</v>
      </c>
      <c r="Z45" s="5">
        <f t="shared" si="14"/>
        <v>0</v>
      </c>
      <c r="AA45" s="5">
        <f t="shared" si="14"/>
        <v>0</v>
      </c>
      <c r="AB45" s="5">
        <f t="shared" si="14"/>
        <v>0</v>
      </c>
      <c r="AC45" s="5">
        <f t="shared" si="14"/>
        <v>0</v>
      </c>
      <c r="AD45" s="5">
        <f t="shared" si="14"/>
        <v>0</v>
      </c>
      <c r="AE45" s="5">
        <f t="shared" si="14"/>
        <v>0</v>
      </c>
      <c r="AF45" s="5">
        <f t="shared" si="14"/>
        <v>0</v>
      </c>
      <c r="AG45" s="5">
        <f t="shared" si="14"/>
        <v>0</v>
      </c>
      <c r="AH45" s="5">
        <f aca="true" t="shared" si="15" ref="AH45:AX45">+AH14+AH22</f>
        <v>0</v>
      </c>
      <c r="AI45" s="5">
        <f t="shared" si="15"/>
        <v>0</v>
      </c>
      <c r="AJ45" s="5">
        <f t="shared" si="15"/>
        <v>0</v>
      </c>
      <c r="AK45" s="5">
        <f t="shared" si="15"/>
        <v>0</v>
      </c>
      <c r="AL45" s="5">
        <f t="shared" si="15"/>
        <v>0</v>
      </c>
      <c r="AM45" s="5">
        <f t="shared" si="15"/>
        <v>0</v>
      </c>
      <c r="AN45" s="5">
        <f t="shared" si="15"/>
        <v>0</v>
      </c>
      <c r="AO45" s="5">
        <f t="shared" si="15"/>
        <v>0</v>
      </c>
      <c r="AP45" s="5">
        <f t="shared" si="15"/>
        <v>0</v>
      </c>
      <c r="AQ45" s="5">
        <f t="shared" si="15"/>
        <v>0</v>
      </c>
      <c r="AR45" s="5">
        <f t="shared" si="15"/>
        <v>0</v>
      </c>
      <c r="AS45" s="5">
        <f t="shared" si="15"/>
        <v>0</v>
      </c>
      <c r="AT45" s="5">
        <f t="shared" si="15"/>
        <v>0</v>
      </c>
      <c r="AU45" s="5">
        <f t="shared" si="15"/>
        <v>0</v>
      </c>
      <c r="AV45" s="5">
        <f t="shared" si="15"/>
        <v>0</v>
      </c>
      <c r="AW45" s="5">
        <f t="shared" si="15"/>
        <v>0</v>
      </c>
      <c r="AX45" s="5">
        <f t="shared" si="15"/>
        <v>0</v>
      </c>
    </row>
    <row r="46" spans="1:50" ht="12.75">
      <c r="A46" s="3" t="s">
        <v>94</v>
      </c>
      <c r="B46" s="5">
        <f>B42+B45</f>
        <v>0</v>
      </c>
      <c r="C46" s="5">
        <f aca="true" t="shared" si="16" ref="C46:AL46">C42+C45</f>
        <v>0</v>
      </c>
      <c r="D46" s="5">
        <f t="shared" si="16"/>
        <v>0</v>
      </c>
      <c r="E46" s="5">
        <f t="shared" si="16"/>
        <v>0</v>
      </c>
      <c r="F46" s="5">
        <f t="shared" si="16"/>
        <v>0</v>
      </c>
      <c r="G46" s="5">
        <f t="shared" si="16"/>
        <v>0</v>
      </c>
      <c r="H46" s="5">
        <f t="shared" si="16"/>
        <v>0</v>
      </c>
      <c r="I46" s="5">
        <f t="shared" si="16"/>
        <v>0</v>
      </c>
      <c r="J46" s="5">
        <f t="shared" si="16"/>
        <v>0</v>
      </c>
      <c r="K46" s="5">
        <f t="shared" si="16"/>
        <v>0</v>
      </c>
      <c r="L46" s="5">
        <f t="shared" si="16"/>
        <v>0</v>
      </c>
      <c r="M46" s="5">
        <f t="shared" si="16"/>
        <v>0</v>
      </c>
      <c r="N46" s="5">
        <f t="shared" si="16"/>
        <v>0</v>
      </c>
      <c r="O46" s="5">
        <f t="shared" si="16"/>
        <v>0</v>
      </c>
      <c r="P46" s="5">
        <f t="shared" si="16"/>
        <v>0</v>
      </c>
      <c r="Q46" s="5">
        <f t="shared" si="16"/>
        <v>0</v>
      </c>
      <c r="R46" s="5">
        <f t="shared" si="16"/>
        <v>0</v>
      </c>
      <c r="S46" s="5">
        <f t="shared" si="16"/>
        <v>0</v>
      </c>
      <c r="T46" s="5">
        <f t="shared" si="16"/>
        <v>0</v>
      </c>
      <c r="U46" s="5">
        <f t="shared" si="16"/>
        <v>0</v>
      </c>
      <c r="V46" s="5">
        <f t="shared" si="16"/>
        <v>0</v>
      </c>
      <c r="W46" s="5">
        <f t="shared" si="16"/>
        <v>0</v>
      </c>
      <c r="X46" s="5">
        <f t="shared" si="16"/>
        <v>0</v>
      </c>
      <c r="Y46" s="5">
        <f t="shared" si="16"/>
        <v>0</v>
      </c>
      <c r="Z46" s="5">
        <f t="shared" si="16"/>
        <v>0</v>
      </c>
      <c r="AA46" s="5">
        <f t="shared" si="16"/>
        <v>0</v>
      </c>
      <c r="AB46" s="5">
        <f t="shared" si="16"/>
        <v>0</v>
      </c>
      <c r="AC46" s="5">
        <f t="shared" si="16"/>
        <v>0</v>
      </c>
      <c r="AD46" s="5">
        <f t="shared" si="16"/>
        <v>0</v>
      </c>
      <c r="AE46" s="5">
        <f t="shared" si="16"/>
        <v>0</v>
      </c>
      <c r="AF46" s="5">
        <f>AF42+AF45</f>
        <v>0</v>
      </c>
      <c r="AG46" s="5">
        <f t="shared" si="16"/>
        <v>0</v>
      </c>
      <c r="AH46" s="5">
        <f t="shared" si="16"/>
        <v>0</v>
      </c>
      <c r="AI46" s="5">
        <f t="shared" si="16"/>
        <v>0</v>
      </c>
      <c r="AJ46" s="5">
        <f t="shared" si="16"/>
        <v>0</v>
      </c>
      <c r="AK46" s="5">
        <f t="shared" si="16"/>
        <v>0</v>
      </c>
      <c r="AL46" s="5">
        <f t="shared" si="16"/>
        <v>0</v>
      </c>
      <c r="AM46" s="5">
        <f aca="true" t="shared" si="17" ref="AM46:AX46">AM42+AM45</f>
        <v>0</v>
      </c>
      <c r="AN46" s="5">
        <f t="shared" si="17"/>
        <v>0</v>
      </c>
      <c r="AO46" s="5">
        <f t="shared" si="17"/>
        <v>0</v>
      </c>
      <c r="AP46" s="5">
        <f t="shared" si="17"/>
        <v>0</v>
      </c>
      <c r="AQ46" s="5">
        <f t="shared" si="17"/>
        <v>0</v>
      </c>
      <c r="AR46" s="5">
        <f t="shared" si="17"/>
        <v>0</v>
      </c>
      <c r="AS46" s="5">
        <f t="shared" si="17"/>
        <v>0</v>
      </c>
      <c r="AT46" s="5">
        <f t="shared" si="17"/>
        <v>0</v>
      </c>
      <c r="AU46" s="5">
        <f t="shared" si="17"/>
        <v>0</v>
      </c>
      <c r="AV46" s="5">
        <f t="shared" si="17"/>
        <v>0</v>
      </c>
      <c r="AW46" s="5">
        <f t="shared" si="17"/>
        <v>0</v>
      </c>
      <c r="AX46" s="5">
        <f t="shared" si="17"/>
        <v>0</v>
      </c>
    </row>
    <row r="47" ht="12.75">
      <c r="A47"/>
    </row>
    <row r="48" spans="1:50" ht="12.75">
      <c r="A48" s="3" t="s">
        <v>28</v>
      </c>
      <c r="B48" s="5">
        <f>((1-B40)*B7)-B9-B20-B21-B23-B24+B35</f>
        <v>0</v>
      </c>
      <c r="C48" s="5">
        <f aca="true" t="shared" si="18" ref="C48:AX48">((1-C40)*C7)-C9-C20-C21-C23-C24+C35</f>
        <v>0</v>
      </c>
      <c r="D48" s="5">
        <f t="shared" si="18"/>
        <v>0</v>
      </c>
      <c r="E48" s="5">
        <f t="shared" si="18"/>
        <v>0</v>
      </c>
      <c r="F48" s="5">
        <f t="shared" si="18"/>
        <v>0</v>
      </c>
      <c r="G48" s="5">
        <f t="shared" si="18"/>
        <v>0</v>
      </c>
      <c r="H48" s="5">
        <f t="shared" si="18"/>
        <v>0</v>
      </c>
      <c r="I48" s="5">
        <f t="shared" si="18"/>
        <v>0</v>
      </c>
      <c r="J48" s="5">
        <f t="shared" si="18"/>
        <v>0</v>
      </c>
      <c r="K48" s="5">
        <f t="shared" si="18"/>
        <v>0</v>
      </c>
      <c r="L48" s="5">
        <f t="shared" si="18"/>
        <v>0</v>
      </c>
      <c r="M48" s="5">
        <f t="shared" si="18"/>
        <v>0</v>
      </c>
      <c r="N48" s="5">
        <f t="shared" si="18"/>
        <v>0</v>
      </c>
      <c r="O48" s="5">
        <f t="shared" si="18"/>
        <v>0</v>
      </c>
      <c r="P48" s="5">
        <f t="shared" si="18"/>
        <v>0</v>
      </c>
      <c r="Q48" s="5">
        <f t="shared" si="18"/>
        <v>0</v>
      </c>
      <c r="R48" s="5">
        <f t="shared" si="18"/>
        <v>0</v>
      </c>
      <c r="S48" s="5">
        <f t="shared" si="18"/>
        <v>0</v>
      </c>
      <c r="T48" s="5">
        <f t="shared" si="18"/>
        <v>0</v>
      </c>
      <c r="U48" s="5">
        <f t="shared" si="18"/>
        <v>0</v>
      </c>
      <c r="V48" s="5">
        <f t="shared" si="18"/>
        <v>0</v>
      </c>
      <c r="W48" s="5">
        <f t="shared" si="18"/>
        <v>0</v>
      </c>
      <c r="X48" s="5">
        <f t="shared" si="18"/>
        <v>0</v>
      </c>
      <c r="Y48" s="5">
        <f t="shared" si="18"/>
        <v>0</v>
      </c>
      <c r="Z48" s="5">
        <f t="shared" si="18"/>
        <v>0</v>
      </c>
      <c r="AA48" s="5">
        <f t="shared" si="18"/>
        <v>0</v>
      </c>
      <c r="AB48" s="5">
        <f t="shared" si="18"/>
        <v>0</v>
      </c>
      <c r="AC48" s="5">
        <f t="shared" si="18"/>
        <v>0</v>
      </c>
      <c r="AD48" s="5">
        <f t="shared" si="18"/>
        <v>0</v>
      </c>
      <c r="AE48" s="5">
        <f t="shared" si="18"/>
        <v>0</v>
      </c>
      <c r="AF48" s="5">
        <f t="shared" si="18"/>
        <v>0</v>
      </c>
      <c r="AG48" s="5">
        <f t="shared" si="18"/>
        <v>0</v>
      </c>
      <c r="AH48" s="5">
        <f t="shared" si="18"/>
        <v>0</v>
      </c>
      <c r="AI48" s="5">
        <f t="shared" si="18"/>
        <v>0</v>
      </c>
      <c r="AJ48" s="5">
        <f t="shared" si="18"/>
        <v>0</v>
      </c>
      <c r="AK48" s="5">
        <f t="shared" si="18"/>
        <v>0</v>
      </c>
      <c r="AL48" s="5">
        <f t="shared" si="18"/>
        <v>0</v>
      </c>
      <c r="AM48" s="5">
        <f t="shared" si="18"/>
        <v>0</v>
      </c>
      <c r="AN48" s="5">
        <f t="shared" si="18"/>
        <v>0</v>
      </c>
      <c r="AO48" s="5">
        <f t="shared" si="18"/>
        <v>0</v>
      </c>
      <c r="AP48" s="5">
        <f t="shared" si="18"/>
        <v>0</v>
      </c>
      <c r="AQ48" s="5">
        <f t="shared" si="18"/>
        <v>0</v>
      </c>
      <c r="AR48" s="5">
        <f t="shared" si="18"/>
        <v>0</v>
      </c>
      <c r="AS48" s="5">
        <f t="shared" si="18"/>
        <v>0</v>
      </c>
      <c r="AT48" s="5">
        <f t="shared" si="18"/>
        <v>0</v>
      </c>
      <c r="AU48" s="5">
        <f t="shared" si="18"/>
        <v>0</v>
      </c>
      <c r="AV48" s="5">
        <f t="shared" si="18"/>
        <v>0</v>
      </c>
      <c r="AW48" s="5">
        <f t="shared" si="18"/>
        <v>0</v>
      </c>
      <c r="AX48" s="5">
        <f t="shared" si="18"/>
        <v>0</v>
      </c>
    </row>
    <row r="49" spans="1:50" ht="12.75">
      <c r="A49" s="3" t="s">
        <v>95</v>
      </c>
      <c r="B49" s="5">
        <f>B48-B46</f>
        <v>0</v>
      </c>
      <c r="C49" s="5">
        <f aca="true" t="shared" si="19" ref="C49:AX49">C48-C46</f>
        <v>0</v>
      </c>
      <c r="D49" s="5">
        <f t="shared" si="19"/>
        <v>0</v>
      </c>
      <c r="E49" s="5">
        <f t="shared" si="19"/>
        <v>0</v>
      </c>
      <c r="F49" s="5">
        <f t="shared" si="19"/>
        <v>0</v>
      </c>
      <c r="G49" s="5">
        <f t="shared" si="19"/>
        <v>0</v>
      </c>
      <c r="H49" s="5">
        <f t="shared" si="19"/>
        <v>0</v>
      </c>
      <c r="I49" s="5">
        <f t="shared" si="19"/>
        <v>0</v>
      </c>
      <c r="J49" s="5">
        <f t="shared" si="19"/>
        <v>0</v>
      </c>
      <c r="K49" s="5">
        <f t="shared" si="19"/>
        <v>0</v>
      </c>
      <c r="L49" s="5">
        <f t="shared" si="19"/>
        <v>0</v>
      </c>
      <c r="M49" s="5">
        <f t="shared" si="19"/>
        <v>0</v>
      </c>
      <c r="N49" s="5">
        <f t="shared" si="19"/>
        <v>0</v>
      </c>
      <c r="O49" s="5">
        <f t="shared" si="19"/>
        <v>0</v>
      </c>
      <c r="P49" s="5">
        <f t="shared" si="19"/>
        <v>0</v>
      </c>
      <c r="Q49" s="5">
        <f t="shared" si="19"/>
        <v>0</v>
      </c>
      <c r="R49" s="5">
        <f t="shared" si="19"/>
        <v>0</v>
      </c>
      <c r="S49" s="5">
        <f t="shared" si="19"/>
        <v>0</v>
      </c>
      <c r="T49" s="5">
        <f t="shared" si="19"/>
        <v>0</v>
      </c>
      <c r="U49" s="5">
        <f t="shared" si="19"/>
        <v>0</v>
      </c>
      <c r="V49" s="5">
        <f t="shared" si="19"/>
        <v>0</v>
      </c>
      <c r="W49" s="5">
        <f t="shared" si="19"/>
        <v>0</v>
      </c>
      <c r="X49" s="5">
        <f t="shared" si="19"/>
        <v>0</v>
      </c>
      <c r="Y49" s="5">
        <f t="shared" si="19"/>
        <v>0</v>
      </c>
      <c r="Z49" s="5">
        <f t="shared" si="19"/>
        <v>0</v>
      </c>
      <c r="AA49" s="5">
        <f t="shared" si="19"/>
        <v>0</v>
      </c>
      <c r="AB49" s="5">
        <f t="shared" si="19"/>
        <v>0</v>
      </c>
      <c r="AC49" s="5">
        <f t="shared" si="19"/>
        <v>0</v>
      </c>
      <c r="AD49" s="5">
        <f t="shared" si="19"/>
        <v>0</v>
      </c>
      <c r="AE49" s="5">
        <f t="shared" si="19"/>
        <v>0</v>
      </c>
      <c r="AF49" s="5">
        <f>AF48-AF46</f>
        <v>0</v>
      </c>
      <c r="AG49" s="5">
        <f t="shared" si="19"/>
        <v>0</v>
      </c>
      <c r="AH49" s="5">
        <f t="shared" si="19"/>
        <v>0</v>
      </c>
      <c r="AI49" s="5">
        <f t="shared" si="19"/>
        <v>0</v>
      </c>
      <c r="AJ49" s="5">
        <f t="shared" si="19"/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</row>
    <row r="50" ht="12.75">
      <c r="A50"/>
    </row>
    <row r="51" spans="1:50" ht="12.75">
      <c r="A51" s="3" t="s">
        <v>96</v>
      </c>
      <c r="B51" s="5" t="e">
        <f>B44/B45</f>
        <v>#DIV/0!</v>
      </c>
      <c r="C51" s="5" t="e">
        <f aca="true" t="shared" si="20" ref="C51:AL51">C44/C45</f>
        <v>#DIV/0!</v>
      </c>
      <c r="D51" s="5" t="e">
        <f t="shared" si="20"/>
        <v>#DIV/0!</v>
      </c>
      <c r="E51" s="5" t="e">
        <f t="shared" si="20"/>
        <v>#DIV/0!</v>
      </c>
      <c r="F51" s="5" t="e">
        <f t="shared" si="20"/>
        <v>#DIV/0!</v>
      </c>
      <c r="G51" s="5" t="e">
        <f t="shared" si="20"/>
        <v>#DIV/0!</v>
      </c>
      <c r="H51" s="5" t="e">
        <f t="shared" si="20"/>
        <v>#DIV/0!</v>
      </c>
      <c r="I51" s="5" t="e">
        <f t="shared" si="20"/>
        <v>#DIV/0!</v>
      </c>
      <c r="J51" s="5" t="e">
        <f t="shared" si="20"/>
        <v>#DIV/0!</v>
      </c>
      <c r="K51" s="5" t="e">
        <f t="shared" si="20"/>
        <v>#DIV/0!</v>
      </c>
      <c r="L51" s="5" t="e">
        <f t="shared" si="20"/>
        <v>#DIV/0!</v>
      </c>
      <c r="M51" s="5" t="e">
        <f t="shared" si="20"/>
        <v>#DIV/0!</v>
      </c>
      <c r="N51" s="5" t="e">
        <f t="shared" si="20"/>
        <v>#DIV/0!</v>
      </c>
      <c r="O51" s="5" t="e">
        <f t="shared" si="20"/>
        <v>#DIV/0!</v>
      </c>
      <c r="P51" s="5" t="e">
        <f t="shared" si="20"/>
        <v>#DIV/0!</v>
      </c>
      <c r="Q51" s="5" t="e">
        <f t="shared" si="20"/>
        <v>#DIV/0!</v>
      </c>
      <c r="R51" s="5" t="e">
        <f t="shared" si="20"/>
        <v>#DIV/0!</v>
      </c>
      <c r="S51" s="5" t="e">
        <f t="shared" si="20"/>
        <v>#DIV/0!</v>
      </c>
      <c r="T51" s="5" t="e">
        <f t="shared" si="20"/>
        <v>#DIV/0!</v>
      </c>
      <c r="U51" s="5" t="e">
        <f t="shared" si="20"/>
        <v>#DIV/0!</v>
      </c>
      <c r="V51" s="5" t="e">
        <f t="shared" si="20"/>
        <v>#DIV/0!</v>
      </c>
      <c r="W51" s="5" t="e">
        <f t="shared" si="20"/>
        <v>#DIV/0!</v>
      </c>
      <c r="X51" s="5" t="e">
        <f t="shared" si="20"/>
        <v>#DIV/0!</v>
      </c>
      <c r="Y51" s="5" t="e">
        <f t="shared" si="20"/>
        <v>#DIV/0!</v>
      </c>
      <c r="Z51" s="5" t="e">
        <f t="shared" si="20"/>
        <v>#DIV/0!</v>
      </c>
      <c r="AA51" s="5" t="e">
        <f t="shared" si="20"/>
        <v>#DIV/0!</v>
      </c>
      <c r="AB51" s="5" t="e">
        <f t="shared" si="20"/>
        <v>#DIV/0!</v>
      </c>
      <c r="AC51" s="5" t="e">
        <f t="shared" si="20"/>
        <v>#DIV/0!</v>
      </c>
      <c r="AD51" s="5" t="e">
        <f t="shared" si="20"/>
        <v>#DIV/0!</v>
      </c>
      <c r="AE51" s="5" t="e">
        <f t="shared" si="20"/>
        <v>#DIV/0!</v>
      </c>
      <c r="AF51" s="5" t="e">
        <f t="shared" si="20"/>
        <v>#DIV/0!</v>
      </c>
      <c r="AG51" s="5" t="e">
        <f t="shared" si="20"/>
        <v>#DIV/0!</v>
      </c>
      <c r="AH51" s="5" t="e">
        <f t="shared" si="20"/>
        <v>#DIV/0!</v>
      </c>
      <c r="AI51" s="5" t="e">
        <f t="shared" si="20"/>
        <v>#DIV/0!</v>
      </c>
      <c r="AJ51" s="5" t="e">
        <f t="shared" si="20"/>
        <v>#DIV/0!</v>
      </c>
      <c r="AK51" s="5" t="e">
        <f t="shared" si="20"/>
        <v>#DIV/0!</v>
      </c>
      <c r="AL51" s="5" t="e">
        <f t="shared" si="20"/>
        <v>#DIV/0!</v>
      </c>
      <c r="AM51" s="5" t="e">
        <f aca="true" t="shared" si="21" ref="AM51:AX51">AM44/AM45</f>
        <v>#DIV/0!</v>
      </c>
      <c r="AN51" s="5" t="e">
        <f t="shared" si="21"/>
        <v>#DIV/0!</v>
      </c>
      <c r="AO51" s="5" t="e">
        <f t="shared" si="21"/>
        <v>#DIV/0!</v>
      </c>
      <c r="AP51" s="5" t="e">
        <f t="shared" si="21"/>
        <v>#DIV/0!</v>
      </c>
      <c r="AQ51" s="5" t="e">
        <f t="shared" si="21"/>
        <v>#DIV/0!</v>
      </c>
      <c r="AR51" s="5" t="e">
        <f t="shared" si="21"/>
        <v>#DIV/0!</v>
      </c>
      <c r="AS51" s="5" t="e">
        <f t="shared" si="21"/>
        <v>#DIV/0!</v>
      </c>
      <c r="AT51" s="5" t="e">
        <f t="shared" si="21"/>
        <v>#DIV/0!</v>
      </c>
      <c r="AU51" s="5" t="e">
        <f t="shared" si="21"/>
        <v>#DIV/0!</v>
      </c>
      <c r="AV51" s="5" t="e">
        <f t="shared" si="21"/>
        <v>#DIV/0!</v>
      </c>
      <c r="AW51" s="5" t="e">
        <f t="shared" si="21"/>
        <v>#DIV/0!</v>
      </c>
      <c r="AX51" s="5" t="e">
        <f t="shared" si="21"/>
        <v>#DIV/0!</v>
      </c>
    </row>
    <row r="52" spans="1:50" ht="12.75">
      <c r="A52" s="3" t="s">
        <v>97</v>
      </c>
      <c r="B52" s="5" t="e">
        <f>B44/B46</f>
        <v>#DIV/0!</v>
      </c>
      <c r="C52" s="5" t="e">
        <f aca="true" t="shared" si="22" ref="C52:AL52">C44/C46</f>
        <v>#DIV/0!</v>
      </c>
      <c r="D52" s="5" t="e">
        <f t="shared" si="22"/>
        <v>#DIV/0!</v>
      </c>
      <c r="E52" s="5" t="e">
        <f t="shared" si="22"/>
        <v>#DIV/0!</v>
      </c>
      <c r="F52" s="5" t="e">
        <f t="shared" si="22"/>
        <v>#DIV/0!</v>
      </c>
      <c r="G52" s="5" t="e">
        <f t="shared" si="22"/>
        <v>#DIV/0!</v>
      </c>
      <c r="H52" s="5" t="e">
        <f t="shared" si="22"/>
        <v>#DIV/0!</v>
      </c>
      <c r="I52" s="5" t="e">
        <f t="shared" si="22"/>
        <v>#DIV/0!</v>
      </c>
      <c r="J52" s="5" t="e">
        <f t="shared" si="22"/>
        <v>#DIV/0!</v>
      </c>
      <c r="K52" s="5" t="e">
        <f t="shared" si="22"/>
        <v>#DIV/0!</v>
      </c>
      <c r="L52" s="5" t="e">
        <f t="shared" si="22"/>
        <v>#DIV/0!</v>
      </c>
      <c r="M52" s="5" t="e">
        <f t="shared" si="22"/>
        <v>#DIV/0!</v>
      </c>
      <c r="N52" s="5" t="e">
        <f t="shared" si="22"/>
        <v>#DIV/0!</v>
      </c>
      <c r="O52" s="5" t="e">
        <f t="shared" si="22"/>
        <v>#DIV/0!</v>
      </c>
      <c r="P52" s="5" t="e">
        <f t="shared" si="22"/>
        <v>#DIV/0!</v>
      </c>
      <c r="Q52" s="5" t="e">
        <f t="shared" si="22"/>
        <v>#DIV/0!</v>
      </c>
      <c r="R52" s="5" t="e">
        <f t="shared" si="22"/>
        <v>#DIV/0!</v>
      </c>
      <c r="S52" s="5" t="e">
        <f t="shared" si="22"/>
        <v>#DIV/0!</v>
      </c>
      <c r="T52" s="5" t="e">
        <f t="shared" si="22"/>
        <v>#DIV/0!</v>
      </c>
      <c r="U52" s="5" t="e">
        <f t="shared" si="22"/>
        <v>#DIV/0!</v>
      </c>
      <c r="V52" s="5" t="e">
        <f t="shared" si="22"/>
        <v>#DIV/0!</v>
      </c>
      <c r="W52" s="5" t="e">
        <f t="shared" si="22"/>
        <v>#DIV/0!</v>
      </c>
      <c r="X52" s="5" t="e">
        <f t="shared" si="22"/>
        <v>#DIV/0!</v>
      </c>
      <c r="Y52" s="5" t="e">
        <f t="shared" si="22"/>
        <v>#DIV/0!</v>
      </c>
      <c r="Z52" s="5" t="e">
        <f t="shared" si="22"/>
        <v>#DIV/0!</v>
      </c>
      <c r="AA52" s="5" t="e">
        <f t="shared" si="22"/>
        <v>#DIV/0!</v>
      </c>
      <c r="AB52" s="5" t="e">
        <f t="shared" si="22"/>
        <v>#DIV/0!</v>
      </c>
      <c r="AC52" s="5" t="e">
        <f t="shared" si="22"/>
        <v>#DIV/0!</v>
      </c>
      <c r="AD52" s="5" t="e">
        <f t="shared" si="22"/>
        <v>#DIV/0!</v>
      </c>
      <c r="AE52" s="5" t="e">
        <f t="shared" si="22"/>
        <v>#DIV/0!</v>
      </c>
      <c r="AF52" s="5" t="e">
        <f t="shared" si="22"/>
        <v>#DIV/0!</v>
      </c>
      <c r="AG52" s="5" t="e">
        <f t="shared" si="22"/>
        <v>#DIV/0!</v>
      </c>
      <c r="AH52" s="5" t="e">
        <f t="shared" si="22"/>
        <v>#DIV/0!</v>
      </c>
      <c r="AI52" s="5" t="e">
        <f t="shared" si="22"/>
        <v>#DIV/0!</v>
      </c>
      <c r="AJ52" s="5" t="e">
        <f t="shared" si="22"/>
        <v>#DIV/0!</v>
      </c>
      <c r="AK52" s="5" t="e">
        <f t="shared" si="22"/>
        <v>#DIV/0!</v>
      </c>
      <c r="AL52" s="5" t="e">
        <f t="shared" si="22"/>
        <v>#DIV/0!</v>
      </c>
      <c r="AM52" s="5" t="e">
        <f aca="true" t="shared" si="23" ref="AM52:AX52">AM44/AM46</f>
        <v>#DIV/0!</v>
      </c>
      <c r="AN52" s="5" t="e">
        <f t="shared" si="23"/>
        <v>#DIV/0!</v>
      </c>
      <c r="AO52" s="5" t="e">
        <f t="shared" si="23"/>
        <v>#DIV/0!</v>
      </c>
      <c r="AP52" s="5" t="e">
        <f t="shared" si="23"/>
        <v>#DIV/0!</v>
      </c>
      <c r="AQ52" s="5" t="e">
        <f t="shared" si="23"/>
        <v>#DIV/0!</v>
      </c>
      <c r="AR52" s="5" t="e">
        <f t="shared" si="23"/>
        <v>#DIV/0!</v>
      </c>
      <c r="AS52" s="5" t="e">
        <f t="shared" si="23"/>
        <v>#DIV/0!</v>
      </c>
      <c r="AT52" s="5" t="e">
        <f t="shared" si="23"/>
        <v>#DIV/0!</v>
      </c>
      <c r="AU52" s="5" t="e">
        <f t="shared" si="23"/>
        <v>#DIV/0!</v>
      </c>
      <c r="AV52" s="5" t="e">
        <f t="shared" si="23"/>
        <v>#DIV/0!</v>
      </c>
      <c r="AW52" s="5" t="e">
        <f t="shared" si="23"/>
        <v>#DIV/0!</v>
      </c>
      <c r="AX52" s="5" t="e">
        <f t="shared" si="23"/>
        <v>#DIV/0!</v>
      </c>
    </row>
    <row r="55" spans="1:50" ht="12.75">
      <c r="A55" s="14" t="s">
        <v>203</v>
      </c>
      <c r="B55" s="74" t="e">
        <f>B21/B7</f>
        <v>#DIV/0!</v>
      </c>
      <c r="C55" s="74" t="e">
        <f aca="true" t="shared" si="24" ref="C55:AX55">C21/C7</f>
        <v>#DIV/0!</v>
      </c>
      <c r="D55" s="74" t="e">
        <f t="shared" si="24"/>
        <v>#DIV/0!</v>
      </c>
      <c r="E55" s="74" t="e">
        <f t="shared" si="24"/>
        <v>#DIV/0!</v>
      </c>
      <c r="F55" s="74" t="e">
        <f t="shared" si="24"/>
        <v>#DIV/0!</v>
      </c>
      <c r="G55" s="74" t="e">
        <f t="shared" si="24"/>
        <v>#DIV/0!</v>
      </c>
      <c r="H55" s="74" t="e">
        <f t="shared" si="24"/>
        <v>#DIV/0!</v>
      </c>
      <c r="I55" s="74" t="e">
        <f t="shared" si="24"/>
        <v>#DIV/0!</v>
      </c>
      <c r="J55" s="74" t="e">
        <f t="shared" si="24"/>
        <v>#DIV/0!</v>
      </c>
      <c r="K55" s="74" t="e">
        <f t="shared" si="24"/>
        <v>#DIV/0!</v>
      </c>
      <c r="L55" s="74" t="e">
        <f t="shared" si="24"/>
        <v>#DIV/0!</v>
      </c>
      <c r="M55" s="74" t="e">
        <f t="shared" si="24"/>
        <v>#DIV/0!</v>
      </c>
      <c r="N55" s="74" t="e">
        <f t="shared" si="24"/>
        <v>#DIV/0!</v>
      </c>
      <c r="O55" s="74" t="e">
        <f t="shared" si="24"/>
        <v>#DIV/0!</v>
      </c>
      <c r="P55" s="74" t="e">
        <f t="shared" si="24"/>
        <v>#DIV/0!</v>
      </c>
      <c r="Q55" s="74" t="e">
        <f t="shared" si="24"/>
        <v>#DIV/0!</v>
      </c>
      <c r="R55" s="74" t="e">
        <f t="shared" si="24"/>
        <v>#DIV/0!</v>
      </c>
      <c r="S55" s="74" t="e">
        <f t="shared" si="24"/>
        <v>#DIV/0!</v>
      </c>
      <c r="T55" s="74" t="e">
        <f t="shared" si="24"/>
        <v>#DIV/0!</v>
      </c>
      <c r="U55" s="74" t="e">
        <f t="shared" si="24"/>
        <v>#DIV/0!</v>
      </c>
      <c r="V55" s="74" t="e">
        <f t="shared" si="24"/>
        <v>#DIV/0!</v>
      </c>
      <c r="W55" s="74" t="e">
        <f t="shared" si="24"/>
        <v>#DIV/0!</v>
      </c>
      <c r="X55" s="74" t="e">
        <f t="shared" si="24"/>
        <v>#DIV/0!</v>
      </c>
      <c r="Y55" s="74" t="e">
        <f t="shared" si="24"/>
        <v>#DIV/0!</v>
      </c>
      <c r="Z55" s="74" t="e">
        <f t="shared" si="24"/>
        <v>#DIV/0!</v>
      </c>
      <c r="AA55" s="74" t="e">
        <f t="shared" si="24"/>
        <v>#DIV/0!</v>
      </c>
      <c r="AB55" s="74" t="e">
        <f t="shared" si="24"/>
        <v>#DIV/0!</v>
      </c>
      <c r="AC55" s="74" t="e">
        <f t="shared" si="24"/>
        <v>#DIV/0!</v>
      </c>
      <c r="AD55" s="74" t="e">
        <f t="shared" si="24"/>
        <v>#DIV/0!</v>
      </c>
      <c r="AE55" s="74" t="e">
        <f t="shared" si="24"/>
        <v>#DIV/0!</v>
      </c>
      <c r="AF55" s="74" t="e">
        <f t="shared" si="24"/>
        <v>#DIV/0!</v>
      </c>
      <c r="AG55" s="74" t="e">
        <f t="shared" si="24"/>
        <v>#DIV/0!</v>
      </c>
      <c r="AH55" s="74" t="e">
        <f t="shared" si="24"/>
        <v>#DIV/0!</v>
      </c>
      <c r="AI55" s="74" t="e">
        <f t="shared" si="24"/>
        <v>#DIV/0!</v>
      </c>
      <c r="AJ55" s="74" t="e">
        <f t="shared" si="24"/>
        <v>#DIV/0!</v>
      </c>
      <c r="AK55" s="74" t="e">
        <f t="shared" si="24"/>
        <v>#DIV/0!</v>
      </c>
      <c r="AL55" s="74" t="e">
        <f t="shared" si="24"/>
        <v>#DIV/0!</v>
      </c>
      <c r="AM55" s="74" t="e">
        <f t="shared" si="24"/>
        <v>#DIV/0!</v>
      </c>
      <c r="AN55" s="74" t="e">
        <f t="shared" si="24"/>
        <v>#DIV/0!</v>
      </c>
      <c r="AO55" s="74" t="e">
        <f t="shared" si="24"/>
        <v>#DIV/0!</v>
      </c>
      <c r="AP55" s="74" t="e">
        <f t="shared" si="24"/>
        <v>#DIV/0!</v>
      </c>
      <c r="AQ55" s="74" t="e">
        <f t="shared" si="24"/>
        <v>#DIV/0!</v>
      </c>
      <c r="AR55" s="74" t="e">
        <f t="shared" si="24"/>
        <v>#DIV/0!</v>
      </c>
      <c r="AS55" s="74" t="e">
        <f t="shared" si="24"/>
        <v>#DIV/0!</v>
      </c>
      <c r="AT55" s="74" t="e">
        <f t="shared" si="24"/>
        <v>#DIV/0!</v>
      </c>
      <c r="AU55" s="74" t="e">
        <f t="shared" si="24"/>
        <v>#DIV/0!</v>
      </c>
      <c r="AV55" s="74" t="e">
        <f t="shared" si="24"/>
        <v>#DIV/0!</v>
      </c>
      <c r="AW55" s="74" t="e">
        <f t="shared" si="24"/>
        <v>#DIV/0!</v>
      </c>
      <c r="AX55" s="74" t="e">
        <f t="shared" si="24"/>
        <v>#DIV/0!</v>
      </c>
    </row>
    <row r="56" spans="1:50" ht="12.75">
      <c r="A56" s="14" t="s">
        <v>204</v>
      </c>
      <c r="B56" s="74" t="e">
        <f>B23/(B22+B14)</f>
        <v>#DIV/0!</v>
      </c>
      <c r="C56" s="74" t="e">
        <f aca="true" t="shared" si="25" ref="C56:AX56">C23/(C22+C14)</f>
        <v>#DIV/0!</v>
      </c>
      <c r="D56" s="74" t="e">
        <f t="shared" si="25"/>
        <v>#DIV/0!</v>
      </c>
      <c r="E56" s="74" t="e">
        <f t="shared" si="25"/>
        <v>#DIV/0!</v>
      </c>
      <c r="F56" s="74" t="e">
        <f t="shared" si="25"/>
        <v>#DIV/0!</v>
      </c>
      <c r="G56" s="74" t="e">
        <f t="shared" si="25"/>
        <v>#DIV/0!</v>
      </c>
      <c r="H56" s="74" t="e">
        <f t="shared" si="25"/>
        <v>#DIV/0!</v>
      </c>
      <c r="I56" s="74" t="e">
        <f t="shared" si="25"/>
        <v>#DIV/0!</v>
      </c>
      <c r="J56" s="74" t="e">
        <f t="shared" si="25"/>
        <v>#DIV/0!</v>
      </c>
      <c r="K56" s="74" t="e">
        <f t="shared" si="25"/>
        <v>#DIV/0!</v>
      </c>
      <c r="L56" s="74" t="e">
        <f t="shared" si="25"/>
        <v>#DIV/0!</v>
      </c>
      <c r="M56" s="74" t="e">
        <f t="shared" si="25"/>
        <v>#DIV/0!</v>
      </c>
      <c r="N56" s="74" t="e">
        <f t="shared" si="25"/>
        <v>#DIV/0!</v>
      </c>
      <c r="O56" s="74" t="e">
        <f t="shared" si="25"/>
        <v>#DIV/0!</v>
      </c>
      <c r="P56" s="74" t="e">
        <f t="shared" si="25"/>
        <v>#DIV/0!</v>
      </c>
      <c r="Q56" s="74" t="e">
        <f t="shared" si="25"/>
        <v>#DIV/0!</v>
      </c>
      <c r="R56" s="74" t="e">
        <f t="shared" si="25"/>
        <v>#DIV/0!</v>
      </c>
      <c r="S56" s="74" t="e">
        <f t="shared" si="25"/>
        <v>#DIV/0!</v>
      </c>
      <c r="T56" s="74" t="e">
        <f t="shared" si="25"/>
        <v>#DIV/0!</v>
      </c>
      <c r="U56" s="74" t="e">
        <f t="shared" si="25"/>
        <v>#DIV/0!</v>
      </c>
      <c r="V56" s="74" t="e">
        <f t="shared" si="25"/>
        <v>#DIV/0!</v>
      </c>
      <c r="W56" s="74" t="e">
        <f t="shared" si="25"/>
        <v>#DIV/0!</v>
      </c>
      <c r="X56" s="74" t="e">
        <f t="shared" si="25"/>
        <v>#DIV/0!</v>
      </c>
      <c r="Y56" s="74" t="e">
        <f t="shared" si="25"/>
        <v>#DIV/0!</v>
      </c>
      <c r="Z56" s="74" t="e">
        <f t="shared" si="25"/>
        <v>#DIV/0!</v>
      </c>
      <c r="AA56" s="74" t="e">
        <f t="shared" si="25"/>
        <v>#DIV/0!</v>
      </c>
      <c r="AB56" s="74" t="e">
        <f t="shared" si="25"/>
        <v>#DIV/0!</v>
      </c>
      <c r="AC56" s="74" t="e">
        <f t="shared" si="25"/>
        <v>#DIV/0!</v>
      </c>
      <c r="AD56" s="74" t="e">
        <f t="shared" si="25"/>
        <v>#DIV/0!</v>
      </c>
      <c r="AE56" s="74" t="e">
        <f t="shared" si="25"/>
        <v>#DIV/0!</v>
      </c>
      <c r="AF56" s="74" t="e">
        <f t="shared" si="25"/>
        <v>#DIV/0!</v>
      </c>
      <c r="AG56" s="74" t="e">
        <f t="shared" si="25"/>
        <v>#DIV/0!</v>
      </c>
      <c r="AH56" s="74" t="e">
        <f t="shared" si="25"/>
        <v>#DIV/0!</v>
      </c>
      <c r="AI56" s="74" t="e">
        <f t="shared" si="25"/>
        <v>#DIV/0!</v>
      </c>
      <c r="AJ56" s="74" t="e">
        <f t="shared" si="25"/>
        <v>#DIV/0!</v>
      </c>
      <c r="AK56" s="74" t="e">
        <f t="shared" si="25"/>
        <v>#DIV/0!</v>
      </c>
      <c r="AL56" s="74" t="e">
        <f t="shared" si="25"/>
        <v>#DIV/0!</v>
      </c>
      <c r="AM56" s="74" t="e">
        <f t="shared" si="25"/>
        <v>#DIV/0!</v>
      </c>
      <c r="AN56" s="74" t="e">
        <f t="shared" si="25"/>
        <v>#DIV/0!</v>
      </c>
      <c r="AO56" s="74" t="e">
        <f t="shared" si="25"/>
        <v>#DIV/0!</v>
      </c>
      <c r="AP56" s="74" t="e">
        <f t="shared" si="25"/>
        <v>#DIV/0!</v>
      </c>
      <c r="AQ56" s="74" t="e">
        <f t="shared" si="25"/>
        <v>#DIV/0!</v>
      </c>
      <c r="AR56" s="74" t="e">
        <f t="shared" si="25"/>
        <v>#DIV/0!</v>
      </c>
      <c r="AS56" s="74" t="e">
        <f t="shared" si="25"/>
        <v>#DIV/0!</v>
      </c>
      <c r="AT56" s="74" t="e">
        <f t="shared" si="25"/>
        <v>#DIV/0!</v>
      </c>
      <c r="AU56" s="74" t="e">
        <f t="shared" si="25"/>
        <v>#DIV/0!</v>
      </c>
      <c r="AV56" s="74" t="e">
        <f t="shared" si="25"/>
        <v>#DIV/0!</v>
      </c>
      <c r="AW56" s="74" t="e">
        <f t="shared" si="25"/>
        <v>#DIV/0!</v>
      </c>
      <c r="AX56" s="74" t="e">
        <f t="shared" si="25"/>
        <v>#DIV/0!</v>
      </c>
    </row>
    <row r="57" spans="1:50" ht="12.75">
      <c r="A57" s="14" t="s">
        <v>205</v>
      </c>
      <c r="B57" s="74" t="e">
        <f>B24/B7</f>
        <v>#DIV/0!</v>
      </c>
      <c r="C57" s="74" t="e">
        <f aca="true" t="shared" si="26" ref="C57:AX57">C24/C7</f>
        <v>#DIV/0!</v>
      </c>
      <c r="D57" s="74" t="e">
        <f t="shared" si="26"/>
        <v>#DIV/0!</v>
      </c>
      <c r="E57" s="74" t="e">
        <f t="shared" si="26"/>
        <v>#DIV/0!</v>
      </c>
      <c r="F57" s="74" t="e">
        <f t="shared" si="26"/>
        <v>#DIV/0!</v>
      </c>
      <c r="G57" s="74" t="e">
        <f t="shared" si="26"/>
        <v>#DIV/0!</v>
      </c>
      <c r="H57" s="74" t="e">
        <f t="shared" si="26"/>
        <v>#DIV/0!</v>
      </c>
      <c r="I57" s="74" t="e">
        <f t="shared" si="26"/>
        <v>#DIV/0!</v>
      </c>
      <c r="J57" s="74" t="e">
        <f t="shared" si="26"/>
        <v>#DIV/0!</v>
      </c>
      <c r="K57" s="74" t="e">
        <f t="shared" si="26"/>
        <v>#DIV/0!</v>
      </c>
      <c r="L57" s="74" t="e">
        <f t="shared" si="26"/>
        <v>#DIV/0!</v>
      </c>
      <c r="M57" s="74" t="e">
        <f t="shared" si="26"/>
        <v>#DIV/0!</v>
      </c>
      <c r="N57" s="74" t="e">
        <f t="shared" si="26"/>
        <v>#DIV/0!</v>
      </c>
      <c r="O57" s="74" t="e">
        <f t="shared" si="26"/>
        <v>#DIV/0!</v>
      </c>
      <c r="P57" s="74" t="e">
        <f t="shared" si="26"/>
        <v>#DIV/0!</v>
      </c>
      <c r="Q57" s="74" t="e">
        <f t="shared" si="26"/>
        <v>#DIV/0!</v>
      </c>
      <c r="R57" s="74" t="e">
        <f t="shared" si="26"/>
        <v>#DIV/0!</v>
      </c>
      <c r="S57" s="74" t="e">
        <f t="shared" si="26"/>
        <v>#DIV/0!</v>
      </c>
      <c r="T57" s="74" t="e">
        <f t="shared" si="26"/>
        <v>#DIV/0!</v>
      </c>
      <c r="U57" s="74" t="e">
        <f t="shared" si="26"/>
        <v>#DIV/0!</v>
      </c>
      <c r="V57" s="74" t="e">
        <f t="shared" si="26"/>
        <v>#DIV/0!</v>
      </c>
      <c r="W57" s="74" t="e">
        <f t="shared" si="26"/>
        <v>#DIV/0!</v>
      </c>
      <c r="X57" s="74" t="e">
        <f t="shared" si="26"/>
        <v>#DIV/0!</v>
      </c>
      <c r="Y57" s="74" t="e">
        <f t="shared" si="26"/>
        <v>#DIV/0!</v>
      </c>
      <c r="Z57" s="74" t="e">
        <f t="shared" si="26"/>
        <v>#DIV/0!</v>
      </c>
      <c r="AA57" s="74" t="e">
        <f t="shared" si="26"/>
        <v>#DIV/0!</v>
      </c>
      <c r="AB57" s="74" t="e">
        <f t="shared" si="26"/>
        <v>#DIV/0!</v>
      </c>
      <c r="AC57" s="74" t="e">
        <f t="shared" si="26"/>
        <v>#DIV/0!</v>
      </c>
      <c r="AD57" s="74" t="e">
        <f t="shared" si="26"/>
        <v>#DIV/0!</v>
      </c>
      <c r="AE57" s="74" t="e">
        <f t="shared" si="26"/>
        <v>#DIV/0!</v>
      </c>
      <c r="AF57" s="74" t="e">
        <f t="shared" si="26"/>
        <v>#DIV/0!</v>
      </c>
      <c r="AG57" s="74" t="e">
        <f t="shared" si="26"/>
        <v>#DIV/0!</v>
      </c>
      <c r="AH57" s="74" t="e">
        <f t="shared" si="26"/>
        <v>#DIV/0!</v>
      </c>
      <c r="AI57" s="74" t="e">
        <f t="shared" si="26"/>
        <v>#DIV/0!</v>
      </c>
      <c r="AJ57" s="74" t="e">
        <f t="shared" si="26"/>
        <v>#DIV/0!</v>
      </c>
      <c r="AK57" s="74" t="e">
        <f t="shared" si="26"/>
        <v>#DIV/0!</v>
      </c>
      <c r="AL57" s="74" t="e">
        <f t="shared" si="26"/>
        <v>#DIV/0!</v>
      </c>
      <c r="AM57" s="74" t="e">
        <f t="shared" si="26"/>
        <v>#DIV/0!</v>
      </c>
      <c r="AN57" s="74" t="e">
        <f t="shared" si="26"/>
        <v>#DIV/0!</v>
      </c>
      <c r="AO57" s="74" t="e">
        <f t="shared" si="26"/>
        <v>#DIV/0!</v>
      </c>
      <c r="AP57" s="74" t="e">
        <f t="shared" si="26"/>
        <v>#DIV/0!</v>
      </c>
      <c r="AQ57" s="74" t="e">
        <f t="shared" si="26"/>
        <v>#DIV/0!</v>
      </c>
      <c r="AR57" s="74" t="e">
        <f t="shared" si="26"/>
        <v>#DIV/0!</v>
      </c>
      <c r="AS57" s="74" t="e">
        <f t="shared" si="26"/>
        <v>#DIV/0!</v>
      </c>
      <c r="AT57" s="74" t="e">
        <f t="shared" si="26"/>
        <v>#DIV/0!</v>
      </c>
      <c r="AU57" s="74" t="e">
        <f t="shared" si="26"/>
        <v>#DIV/0!</v>
      </c>
      <c r="AV57" s="74" t="e">
        <f t="shared" si="26"/>
        <v>#DIV/0!</v>
      </c>
      <c r="AW57" s="74" t="e">
        <f t="shared" si="26"/>
        <v>#DIV/0!</v>
      </c>
      <c r="AX57" s="74" t="e">
        <f t="shared" si="26"/>
        <v>#DIV/0!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47"/>
  <sheetViews>
    <sheetView zoomScale="130" zoomScaleNormal="130" zoomScalePageLayoutView="0" workbookViewId="0" topLeftCell="A1">
      <pane xSplit="1" ySplit="6" topLeftCell="AU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17" sqref="AU17"/>
    </sheetView>
  </sheetViews>
  <sheetFormatPr defaultColWidth="11.421875" defaultRowHeight="12.75"/>
  <cols>
    <col min="1" max="1" width="34.421875" style="5" bestFit="1" customWidth="1"/>
    <col min="2" max="2" width="11.8515625" style="5" bestFit="1" customWidth="1"/>
    <col min="3" max="3" width="12.28125" style="5" bestFit="1" customWidth="1"/>
    <col min="4" max="4" width="12.00390625" style="5" bestFit="1" customWidth="1"/>
    <col min="5" max="5" width="11.8515625" style="5" bestFit="1" customWidth="1"/>
    <col min="6" max="6" width="11.00390625" style="5" bestFit="1" customWidth="1"/>
    <col min="7" max="7" width="12.28125" style="5" bestFit="1" customWidth="1"/>
    <col min="8" max="9" width="11.421875" style="5" bestFit="1" customWidth="1"/>
    <col min="10" max="10" width="11.8515625" style="5" bestFit="1" customWidth="1"/>
    <col min="11" max="11" width="12.28125" style="5" bestFit="1" customWidth="1"/>
    <col min="12" max="12" width="12.7109375" style="5" bestFit="1" customWidth="1"/>
    <col min="13" max="13" width="12.421875" style="5" bestFit="1" customWidth="1"/>
    <col min="14" max="14" width="11.8515625" style="5" bestFit="1" customWidth="1"/>
    <col min="15" max="15" width="11.421875" style="5" bestFit="1" customWidth="1"/>
    <col min="16" max="17" width="11.8515625" style="5" bestFit="1" customWidth="1"/>
    <col min="18" max="18" width="12.28125" style="5" bestFit="1" customWidth="1"/>
    <col min="19" max="20" width="11.8515625" style="5" bestFit="1" customWidth="1"/>
    <col min="21" max="21" width="11.421875" style="5" bestFit="1" customWidth="1"/>
    <col min="22" max="22" width="11.8515625" style="5" bestFit="1" customWidth="1"/>
    <col min="23" max="23" width="12.00390625" style="5" bestFit="1" customWidth="1"/>
    <col min="24" max="24" width="12.7109375" style="5" bestFit="1" customWidth="1"/>
    <col min="25" max="25" width="12.28125" style="5" bestFit="1" customWidth="1"/>
    <col min="26" max="26" width="12.421875" style="5" bestFit="1" customWidth="1"/>
    <col min="27" max="27" width="12.28125" style="5" bestFit="1" customWidth="1"/>
    <col min="28" max="28" width="12.421875" style="5" bestFit="1" customWidth="1"/>
    <col min="29" max="29" width="11.8515625" style="5" bestFit="1" customWidth="1"/>
    <col min="30" max="31" width="11.421875" style="5" bestFit="1" customWidth="1"/>
    <col min="32" max="33" width="11.8515625" style="5" bestFit="1" customWidth="1"/>
    <col min="34" max="34" width="12.8515625" style="5" customWidth="1"/>
    <col min="35" max="35" width="11.8515625" style="5" bestFit="1" customWidth="1"/>
    <col min="36" max="36" width="13.140625" style="5" customWidth="1"/>
    <col min="37" max="38" width="11.8515625" style="5" bestFit="1" customWidth="1"/>
    <col min="39" max="40" width="12.421875" style="5" bestFit="1" customWidth="1"/>
    <col min="41" max="41" width="12.28125" style="5" bestFit="1" customWidth="1"/>
    <col min="42" max="45" width="12.421875" style="5" bestFit="1" customWidth="1"/>
    <col min="46" max="46" width="12.28125" style="5" bestFit="1" customWidth="1"/>
    <col min="47" max="48" width="12.421875" style="5" bestFit="1" customWidth="1"/>
    <col min="49" max="60" width="12.421875" style="5" customWidth="1"/>
    <col min="61" max="16384" width="11.421875" style="5" customWidth="1"/>
  </cols>
  <sheetData>
    <row r="1" ht="12.75">
      <c r="A1" s="71" t="str">
        <f>Dashboard!A2</f>
        <v>ABC Company</v>
      </c>
    </row>
    <row r="2" spans="1:93" ht="12.75">
      <c r="A2" s="5" t="s">
        <v>127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</row>
    <row r="3" spans="1:93" ht="12.75">
      <c r="A3" s="5" t="s">
        <v>113</v>
      </c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</row>
    <row r="4" spans="1:93" ht="12.75">
      <c r="A4" s="30" t="s">
        <v>196</v>
      </c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</row>
    <row r="5" spans="22:93" ht="12.75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6" t="s">
        <v>45</v>
      </c>
      <c r="AX5" s="6" t="s">
        <v>45</v>
      </c>
      <c r="AY5" s="6" t="s">
        <v>45</v>
      </c>
      <c r="AZ5" s="6" t="s">
        <v>45</v>
      </c>
      <c r="BA5" s="6" t="s">
        <v>45</v>
      </c>
      <c r="BB5" s="6" t="s">
        <v>45</v>
      </c>
      <c r="BC5" s="6" t="s">
        <v>45</v>
      </c>
      <c r="BD5" s="6" t="s">
        <v>45</v>
      </c>
      <c r="BE5" s="6" t="s">
        <v>45</v>
      </c>
      <c r="BF5" s="6" t="s">
        <v>45</v>
      </c>
      <c r="BG5" s="6" t="s">
        <v>45</v>
      </c>
      <c r="BH5" s="6" t="s">
        <v>45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2:93" ht="12.75">
      <c r="B6" s="6" t="str">
        <f>'BS'!C5</f>
        <v>2008-02</v>
      </c>
      <c r="C6" s="6" t="str">
        <f>'BS'!D5</f>
        <v>2008-03</v>
      </c>
      <c r="D6" s="6" t="str">
        <f>'BS'!E5</f>
        <v>2008-04</v>
      </c>
      <c r="E6" s="6" t="str">
        <f>'BS'!F5</f>
        <v>2008-05</v>
      </c>
      <c r="F6" s="6" t="str">
        <f>'BS'!G5</f>
        <v>2008-06</v>
      </c>
      <c r="G6" s="6" t="str">
        <f>'BS'!H5</f>
        <v>2008-07</v>
      </c>
      <c r="H6" s="6" t="str">
        <f>'BS'!I5</f>
        <v>2008-08</v>
      </c>
      <c r="I6" s="6" t="str">
        <f>'BS'!J5</f>
        <v>2008-09</v>
      </c>
      <c r="J6" s="6" t="str">
        <f>'BS'!K5</f>
        <v>2008-10</v>
      </c>
      <c r="K6" s="6" t="str">
        <f>'BS'!L5</f>
        <v>2008-11</v>
      </c>
      <c r="L6" s="6" t="str">
        <f>'BS'!M5</f>
        <v>2008-12</v>
      </c>
      <c r="M6" s="6" t="str">
        <f>'BS'!N5</f>
        <v>2009-01</v>
      </c>
      <c r="N6" s="6" t="str">
        <f>'BS'!O5</f>
        <v>2009-02</v>
      </c>
      <c r="O6" s="6" t="str">
        <f>'BS'!P5</f>
        <v>2009-03</v>
      </c>
      <c r="P6" s="6" t="str">
        <f>'BS'!Q5</f>
        <v>2009-04</v>
      </c>
      <c r="Q6" s="6" t="str">
        <f>'BS'!R5</f>
        <v>2009-05</v>
      </c>
      <c r="R6" s="6" t="str">
        <f>'BS'!S5</f>
        <v>2009-06</v>
      </c>
      <c r="S6" s="6" t="str">
        <f>'BS'!T5</f>
        <v>2009-07</v>
      </c>
      <c r="T6" s="6" t="str">
        <f>'BS'!U5</f>
        <v>2009-08</v>
      </c>
      <c r="U6" s="6" t="str">
        <f>'BS'!V5</f>
        <v>2009-09</v>
      </c>
      <c r="V6" s="6" t="str">
        <f>'BS'!W5</f>
        <v>2009-10</v>
      </c>
      <c r="W6" s="6" t="str">
        <f>'BS'!X5</f>
        <v>2009-11</v>
      </c>
      <c r="X6" s="6" t="str">
        <f>'BS'!Y5</f>
        <v>2009-12</v>
      </c>
      <c r="Y6" s="6" t="str">
        <f>'BS'!Z5</f>
        <v>2010-01</v>
      </c>
      <c r="Z6" s="6" t="str">
        <f>'BS'!AA5</f>
        <v>2010-02</v>
      </c>
      <c r="AA6" s="6" t="str">
        <f>'BS'!AB5</f>
        <v>2010-03</v>
      </c>
      <c r="AB6" s="6" t="str">
        <f>'BS'!AC5</f>
        <v>2010-04</v>
      </c>
      <c r="AC6" s="6" t="str">
        <f>'BS'!AD5</f>
        <v>2010-05</v>
      </c>
      <c r="AD6" s="6" t="str">
        <f>'BS'!AE5</f>
        <v>2010-06</v>
      </c>
      <c r="AE6" s="6" t="str">
        <f>'BS'!AF5</f>
        <v>2010-07</v>
      </c>
      <c r="AF6" s="6" t="str">
        <f>'BS'!AG5</f>
        <v>2010-08</v>
      </c>
      <c r="AG6" s="6" t="str">
        <f>'BS'!AH5</f>
        <v>2010-09</v>
      </c>
      <c r="AH6" s="6" t="str">
        <f>'BS'!AI5</f>
        <v>2010-10</v>
      </c>
      <c r="AI6" s="6" t="str">
        <f>'BS'!AJ5</f>
        <v>2010-11</v>
      </c>
      <c r="AJ6" s="6" t="str">
        <f>'BS'!AK5</f>
        <v>2010-12</v>
      </c>
      <c r="AK6" s="6" t="str">
        <f>'BS'!AL5</f>
        <v>2011-01</v>
      </c>
      <c r="AL6" s="6" t="str">
        <f>'BS'!AM5</f>
        <v>2011-02</v>
      </c>
      <c r="AM6" s="6" t="str">
        <f>'BS'!AN5</f>
        <v>2011-03</v>
      </c>
      <c r="AN6" s="6" t="str">
        <f>'BS'!AO5</f>
        <v>2011-04</v>
      </c>
      <c r="AO6" s="6" t="str">
        <f>'BS'!AP5</f>
        <v>2011-05</v>
      </c>
      <c r="AP6" s="6" t="str">
        <f>'BS'!AQ5</f>
        <v>2011-06</v>
      </c>
      <c r="AQ6" s="6" t="str">
        <f>'BS'!AR5</f>
        <v>2011-07</v>
      </c>
      <c r="AR6" s="6" t="str">
        <f>'BS'!AS5</f>
        <v>2011-08</v>
      </c>
      <c r="AS6" s="6" t="str">
        <f>'BS'!AT5</f>
        <v>2011-09</v>
      </c>
      <c r="AT6" s="6" t="str">
        <f>'BS'!AU5</f>
        <v>2011-10</v>
      </c>
      <c r="AU6" s="6" t="str">
        <f>'BS'!AV5</f>
        <v>2011-11</v>
      </c>
      <c r="AV6" s="6" t="str">
        <f>'BS'!AW5</f>
        <v>2011-12</v>
      </c>
      <c r="AW6" s="6" t="str">
        <f>'BS'!AX5</f>
        <v>2012-01</v>
      </c>
      <c r="AX6" s="6" t="str">
        <f>'BS'!AY5</f>
        <v>2012-02</v>
      </c>
      <c r="AY6" s="6" t="str">
        <f>'BS'!AZ5</f>
        <v>2012-03</v>
      </c>
      <c r="AZ6" s="6" t="str">
        <f>'BS'!BA5</f>
        <v>2012-04</v>
      </c>
      <c r="BA6" s="6" t="str">
        <f>'BS'!BB5</f>
        <v>2012-05</v>
      </c>
      <c r="BB6" s="6" t="str">
        <f>'BS'!BC5</f>
        <v>2012-06</v>
      </c>
      <c r="BC6" s="6" t="str">
        <f>'BS'!BD5</f>
        <v>2012-07</v>
      </c>
      <c r="BD6" s="6" t="str">
        <f>'BS'!BE5</f>
        <v>2012-08</v>
      </c>
      <c r="BE6" s="6" t="str">
        <f>'BS'!BF5</f>
        <v>2012-09</v>
      </c>
      <c r="BF6" s="6" t="str">
        <f>'BS'!BG5</f>
        <v>2012-10</v>
      </c>
      <c r="BG6" s="6" t="str">
        <f>'BS'!BH5</f>
        <v>2012-11</v>
      </c>
      <c r="BH6" s="6" t="str">
        <f>'BS'!BI5</f>
        <v>2012-12</v>
      </c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</row>
    <row r="7" spans="1:93" ht="12.75">
      <c r="A7" s="19" t="s">
        <v>66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</row>
    <row r="8" spans="1:93" ht="12.75">
      <c r="A8" s="1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pans="1:93" ht="12.75">
      <c r="A9" s="21" t="s">
        <v>1</v>
      </c>
      <c r="B9" s="5">
        <f>'PL by Month'!C37</f>
        <v>0</v>
      </c>
      <c r="C9" s="5">
        <f>'PL by Month'!D37</f>
        <v>0</v>
      </c>
      <c r="D9" s="5">
        <f>'PL by Month'!E37</f>
        <v>0</v>
      </c>
      <c r="E9" s="5">
        <f>'PL by Month'!F37</f>
        <v>0</v>
      </c>
      <c r="F9" s="5">
        <f>'PL by Month'!G37</f>
        <v>0</v>
      </c>
      <c r="G9" s="5">
        <f>'PL by Month'!H37</f>
        <v>0</v>
      </c>
      <c r="H9" s="5">
        <f>'PL by Month'!I37</f>
        <v>0</v>
      </c>
      <c r="I9" s="5">
        <f>'PL by Month'!J37</f>
        <v>0</v>
      </c>
      <c r="J9" s="5">
        <f>'PL by Month'!K37</f>
        <v>0</v>
      </c>
      <c r="K9" s="5">
        <f>'PL by Month'!L37</f>
        <v>0</v>
      </c>
      <c r="L9" s="5">
        <f>'PL by Month'!M37</f>
        <v>0</v>
      </c>
      <c r="M9" s="5">
        <f>'PL by Month'!N37</f>
        <v>0</v>
      </c>
      <c r="N9" s="5">
        <f>'PL by Month'!O37</f>
        <v>0</v>
      </c>
      <c r="O9" s="5">
        <f>'PL by Month'!P37</f>
        <v>0</v>
      </c>
      <c r="P9" s="5">
        <f>'PL by Month'!Q37</f>
        <v>0</v>
      </c>
      <c r="Q9" s="5">
        <f>'PL by Month'!R37</f>
        <v>0</v>
      </c>
      <c r="R9" s="5">
        <f>'PL by Month'!S37</f>
        <v>0</v>
      </c>
      <c r="S9" s="5">
        <f>'PL by Month'!T37</f>
        <v>0</v>
      </c>
      <c r="T9" s="5">
        <f>'PL by Month'!U37</f>
        <v>0</v>
      </c>
      <c r="U9" s="5">
        <f>'PL by Month'!V37</f>
        <v>0</v>
      </c>
      <c r="V9" s="5">
        <f>'PL by Month'!W37</f>
        <v>0</v>
      </c>
      <c r="W9" s="5">
        <f>'PL by Month'!X37</f>
        <v>0</v>
      </c>
      <c r="X9" s="5">
        <f>'PL by Month'!Y37</f>
        <v>0</v>
      </c>
      <c r="Y9" s="5">
        <f>'PL by Month'!Z37</f>
        <v>0</v>
      </c>
      <c r="Z9" s="5">
        <f>'PL by Month'!AA37</f>
        <v>0</v>
      </c>
      <c r="AA9" s="5">
        <f>'PL by Month'!AB37</f>
        <v>0</v>
      </c>
      <c r="AB9" s="5">
        <f>'PL by Month'!AC37</f>
        <v>0</v>
      </c>
      <c r="AC9" s="5">
        <f>'PL by Month'!AD37</f>
        <v>0</v>
      </c>
      <c r="AD9" s="5">
        <f>'PL by Month'!AE37</f>
        <v>0</v>
      </c>
      <c r="AE9" s="5">
        <f>'PL by Month'!AF37</f>
        <v>0</v>
      </c>
      <c r="AF9" s="5">
        <f>'PL by Month'!AG37</f>
        <v>0</v>
      </c>
      <c r="AG9" s="5">
        <f>'PL by Month'!AH37</f>
        <v>0</v>
      </c>
      <c r="AH9" s="5">
        <f>'PL by Month'!AI37</f>
        <v>0</v>
      </c>
      <c r="AI9" s="5">
        <f>'PL by Month'!AJ37</f>
        <v>0</v>
      </c>
      <c r="AJ9" s="5">
        <f>'PL by Month'!AK37</f>
        <v>0</v>
      </c>
      <c r="AK9" s="5">
        <f>'PL by Month'!AL37</f>
        <v>0</v>
      </c>
      <c r="AL9" s="5">
        <f>'PL by Month'!AM37</f>
        <v>0</v>
      </c>
      <c r="AM9" s="5">
        <f>'PL by Month'!AN37</f>
        <v>0</v>
      </c>
      <c r="AN9" s="5">
        <f>'PL by Month'!AO37</f>
        <v>0</v>
      </c>
      <c r="AO9" s="5">
        <f>'PL by Month'!AP37</f>
        <v>0</v>
      </c>
      <c r="AP9" s="5">
        <f>'PL by Month'!AQ37</f>
        <v>0</v>
      </c>
      <c r="AQ9" s="5">
        <f>'PL by Month'!AR37</f>
        <v>0</v>
      </c>
      <c r="AR9" s="5">
        <f>'PL by Month'!AS37</f>
        <v>0</v>
      </c>
      <c r="AS9" s="5">
        <f>'PL by Month'!AT37</f>
        <v>0</v>
      </c>
      <c r="AT9" s="5">
        <f>'PL by Month'!AU37</f>
        <v>0</v>
      </c>
      <c r="AU9" s="5">
        <f>'PL by Month'!AV37</f>
        <v>0</v>
      </c>
      <c r="AV9" s="5">
        <f>'PL by Month'!AW37</f>
        <v>0</v>
      </c>
      <c r="AW9" s="5">
        <f>'PL by Month'!AX37</f>
        <v>0</v>
      </c>
      <c r="AX9" s="5">
        <f>'PL by Month'!AY37</f>
        <v>0</v>
      </c>
      <c r="AY9" s="5">
        <f>'PL by Month'!AZ37</f>
        <v>0</v>
      </c>
      <c r="AZ9" s="5">
        <f>'PL by Month'!BA37</f>
        <v>0</v>
      </c>
      <c r="BA9" s="5">
        <f>'PL by Month'!BB37</f>
        <v>0</v>
      </c>
      <c r="BB9" s="5">
        <f>'PL by Month'!BC37</f>
        <v>0</v>
      </c>
      <c r="BC9" s="5">
        <f>'PL by Month'!BD37</f>
        <v>0</v>
      </c>
      <c r="BD9" s="5">
        <f>'PL by Month'!BE37</f>
        <v>0</v>
      </c>
      <c r="BE9" s="5">
        <f>'PL by Month'!BF37</f>
        <v>0</v>
      </c>
      <c r="BF9" s="5">
        <f>'PL by Month'!BG37</f>
        <v>0</v>
      </c>
      <c r="BG9" s="5">
        <f>'PL by Month'!BH37</f>
        <v>0</v>
      </c>
      <c r="BH9" s="5">
        <f>'PL by Month'!BI37</f>
        <v>0</v>
      </c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</row>
    <row r="10" spans="1:93" ht="12.75">
      <c r="A10" s="21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</row>
    <row r="11" ht="12.75">
      <c r="A11" s="20" t="s">
        <v>67</v>
      </c>
    </row>
    <row r="12" spans="1:60" ht="12.75">
      <c r="A12" s="22" t="s">
        <v>68</v>
      </c>
      <c r="B12" s="5">
        <f>-'PL by Month'!C32</f>
        <v>0</v>
      </c>
      <c r="C12" s="5">
        <f>-'PL by Month'!D32</f>
        <v>0</v>
      </c>
      <c r="D12" s="5">
        <f>-'PL by Month'!E32</f>
        <v>0</v>
      </c>
      <c r="E12" s="5">
        <f>-'PL by Month'!F32</f>
        <v>0</v>
      </c>
      <c r="F12" s="5">
        <f>-'PL by Month'!G32</f>
        <v>0</v>
      </c>
      <c r="G12" s="5">
        <f>-'PL by Month'!H32</f>
        <v>0</v>
      </c>
      <c r="H12" s="5">
        <f>-'PL by Month'!I32</f>
        <v>0</v>
      </c>
      <c r="I12" s="5">
        <f>-'PL by Month'!J32</f>
        <v>0</v>
      </c>
      <c r="J12" s="5">
        <f>-'PL by Month'!K32</f>
        <v>0</v>
      </c>
      <c r="K12" s="5">
        <f>-'PL by Month'!L32</f>
        <v>0</v>
      </c>
      <c r="L12" s="5">
        <f>-'PL by Month'!M32</f>
        <v>0</v>
      </c>
      <c r="M12" s="5">
        <f>-'PL by Month'!N32</f>
        <v>0</v>
      </c>
      <c r="N12" s="5">
        <f>-'PL by Month'!O32</f>
        <v>0</v>
      </c>
      <c r="O12" s="5">
        <f>-'PL by Month'!P32</f>
        <v>0</v>
      </c>
      <c r="P12" s="5">
        <f>-'PL by Month'!Q32</f>
        <v>0</v>
      </c>
      <c r="Q12" s="5">
        <f>-'PL by Month'!R32</f>
        <v>0</v>
      </c>
      <c r="R12" s="5">
        <f>-'PL by Month'!S32</f>
        <v>0</v>
      </c>
      <c r="S12" s="5">
        <f>-'PL by Month'!T32</f>
        <v>0</v>
      </c>
      <c r="T12" s="5">
        <f>-'PL by Month'!U32</f>
        <v>0</v>
      </c>
      <c r="U12" s="5">
        <f>-'PL by Month'!V32</f>
        <v>0</v>
      </c>
      <c r="V12" s="5">
        <f>-'PL by Month'!W32</f>
        <v>0</v>
      </c>
      <c r="W12" s="5">
        <f>-'PL by Month'!X32</f>
        <v>0</v>
      </c>
      <c r="X12" s="5">
        <f>-'PL by Month'!Y32</f>
        <v>0</v>
      </c>
      <c r="Y12" s="5">
        <f>-'PL by Month'!Z32</f>
        <v>0</v>
      </c>
      <c r="Z12" s="5">
        <f>-'PL by Month'!AA32</f>
        <v>0</v>
      </c>
      <c r="AA12" s="5">
        <f>-'PL by Month'!AB32</f>
        <v>0</v>
      </c>
      <c r="AB12" s="5">
        <f>-'PL by Month'!AC32</f>
        <v>0</v>
      </c>
      <c r="AC12" s="5">
        <f>-'PL by Month'!AD32</f>
        <v>0</v>
      </c>
      <c r="AD12" s="5">
        <f>-'PL by Month'!AE32</f>
        <v>0</v>
      </c>
      <c r="AE12" s="5">
        <f>-'PL by Month'!AF32</f>
        <v>0</v>
      </c>
      <c r="AF12" s="5">
        <f>-'PL by Month'!AG32</f>
        <v>0</v>
      </c>
      <c r="AG12" s="5">
        <f>-'PL by Month'!AH32</f>
        <v>0</v>
      </c>
      <c r="AH12" s="5">
        <f>-'PL by Month'!AI32</f>
        <v>0</v>
      </c>
      <c r="AI12" s="5">
        <f>-'PL by Month'!AJ32</f>
        <v>0</v>
      </c>
      <c r="AJ12" s="5">
        <f>-'PL by Month'!AK32</f>
        <v>0</v>
      </c>
      <c r="AK12" s="5">
        <f>-'PL by Month'!AL32</f>
        <v>0</v>
      </c>
      <c r="AL12" s="5">
        <f>-'PL by Month'!AM32</f>
        <v>0</v>
      </c>
      <c r="AM12" s="5">
        <f>-'PL by Month'!AN32</f>
        <v>0</v>
      </c>
      <c r="AN12" s="5">
        <f>-'PL by Month'!AO32</f>
        <v>0</v>
      </c>
      <c r="AO12" s="5">
        <f>-'PL by Month'!AP32</f>
        <v>0</v>
      </c>
      <c r="AP12" s="5">
        <f>-'PL by Month'!AQ32</f>
        <v>0</v>
      </c>
      <c r="AQ12" s="5">
        <f>-'PL by Month'!AR32</f>
        <v>0</v>
      </c>
      <c r="AR12" s="5">
        <f>-'PL by Month'!AS32</f>
        <v>0</v>
      </c>
      <c r="AS12" s="5">
        <f>-'PL by Month'!AT32</f>
        <v>0</v>
      </c>
      <c r="AT12" s="5">
        <f>-'PL by Month'!AU32</f>
        <v>0</v>
      </c>
      <c r="AU12" s="5">
        <f>-'PL by Month'!AV32</f>
        <v>0</v>
      </c>
      <c r="AV12" s="5">
        <f>-'PL by Month'!AW32</f>
        <v>0</v>
      </c>
      <c r="AW12" s="5">
        <f>-'PL by Month'!AX32</f>
        <v>0</v>
      </c>
      <c r="AX12" s="5">
        <f>-'PL by Month'!AY32</f>
        <v>0</v>
      </c>
      <c r="AY12" s="5">
        <f>-'PL by Month'!AZ32</f>
        <v>0</v>
      </c>
      <c r="AZ12" s="5">
        <f>-'PL by Month'!BA32</f>
        <v>0</v>
      </c>
      <c r="BA12" s="5">
        <f>-'PL by Month'!BB32</f>
        <v>0</v>
      </c>
      <c r="BB12" s="5">
        <f>-'PL by Month'!BC32</f>
        <v>0</v>
      </c>
      <c r="BC12" s="5">
        <f>-'PL by Month'!BD32</f>
        <v>0</v>
      </c>
      <c r="BD12" s="5">
        <f>-'PL by Month'!BE32</f>
        <v>0</v>
      </c>
      <c r="BE12" s="5">
        <f>-'PL by Month'!BF32</f>
        <v>0</v>
      </c>
      <c r="BF12" s="5">
        <f>-'PL by Month'!BG32</f>
        <v>0</v>
      </c>
      <c r="BG12" s="5">
        <f>-'PL by Month'!BH32</f>
        <v>0</v>
      </c>
      <c r="BH12" s="5">
        <f>-'PL by Month'!BI32</f>
        <v>0</v>
      </c>
    </row>
    <row r="13" ht="12.75">
      <c r="A13" s="20" t="s">
        <v>69</v>
      </c>
    </row>
    <row r="14" spans="1:60" ht="12.75">
      <c r="A14" s="21" t="s">
        <v>128</v>
      </c>
      <c r="B14" s="5">
        <f>'BS'!B9-'BS'!C9</f>
        <v>0</v>
      </c>
      <c r="C14" s="5">
        <f>'BS'!C9-'BS'!D9</f>
        <v>0</v>
      </c>
      <c r="D14" s="5">
        <f>'BS'!D9-'BS'!E9</f>
        <v>0</v>
      </c>
      <c r="E14" s="5">
        <f>'BS'!E9-'BS'!F9</f>
        <v>0</v>
      </c>
      <c r="F14" s="5">
        <f>'BS'!F9-'BS'!G9</f>
        <v>0</v>
      </c>
      <c r="G14" s="5">
        <f>'BS'!G9-'BS'!H9</f>
        <v>0</v>
      </c>
      <c r="H14" s="5">
        <f>'BS'!H9-'BS'!I9</f>
        <v>0</v>
      </c>
      <c r="I14" s="5">
        <f>'BS'!I9-'BS'!J9</f>
        <v>0</v>
      </c>
      <c r="J14" s="5">
        <f>'BS'!J9-'BS'!K9</f>
        <v>0</v>
      </c>
      <c r="K14" s="5">
        <f>'BS'!K9-'BS'!L9</f>
        <v>0</v>
      </c>
      <c r="L14" s="5">
        <f>'BS'!L9-'BS'!M9</f>
        <v>0</v>
      </c>
      <c r="M14" s="5">
        <f>'BS'!M9-'BS'!N9</f>
        <v>0</v>
      </c>
      <c r="N14" s="5">
        <f>'BS'!N9-'BS'!O9</f>
        <v>0</v>
      </c>
      <c r="O14" s="5">
        <f>'BS'!O9-'BS'!P9</f>
        <v>0</v>
      </c>
      <c r="P14" s="5">
        <f>'BS'!P9-'BS'!Q9</f>
        <v>0</v>
      </c>
      <c r="Q14" s="5">
        <f>'BS'!Q9-'BS'!R9</f>
        <v>0</v>
      </c>
      <c r="R14" s="5">
        <f>'BS'!R9-'BS'!S9</f>
        <v>0</v>
      </c>
      <c r="S14" s="5">
        <f>'BS'!S9-'BS'!T9</f>
        <v>0</v>
      </c>
      <c r="T14" s="5">
        <f>'BS'!T9-'BS'!U9</f>
        <v>0</v>
      </c>
      <c r="U14" s="5">
        <f>'BS'!U9-'BS'!V9</f>
        <v>0</v>
      </c>
      <c r="V14" s="5">
        <f>'BS'!V9-'BS'!W9</f>
        <v>0</v>
      </c>
      <c r="W14" s="5">
        <f>'BS'!W9-'BS'!X9</f>
        <v>0</v>
      </c>
      <c r="X14" s="5">
        <f>'BS'!X9-'BS'!Y9</f>
        <v>0</v>
      </c>
      <c r="Y14" s="5">
        <f>'BS'!Y9-'BS'!Z9</f>
        <v>0</v>
      </c>
      <c r="Z14" s="5">
        <f>'BS'!Z9-'BS'!AA9</f>
        <v>0</v>
      </c>
      <c r="AA14" s="5">
        <f>'BS'!AA9-'BS'!AB9</f>
        <v>0</v>
      </c>
      <c r="AB14" s="5">
        <f>'BS'!AB9-'BS'!AC9</f>
        <v>0</v>
      </c>
      <c r="AC14" s="5">
        <f>'BS'!AC9-'BS'!AD9</f>
        <v>0</v>
      </c>
      <c r="AD14" s="5">
        <f>'BS'!AD9-'BS'!AE9</f>
        <v>0</v>
      </c>
      <c r="AE14" s="5">
        <f>'BS'!AE9-'BS'!AF9</f>
        <v>0</v>
      </c>
      <c r="AF14" s="5">
        <f>'BS'!AF9-'BS'!AG9</f>
        <v>0</v>
      </c>
      <c r="AG14" s="5">
        <f>'BS'!AG9-'BS'!AH9</f>
        <v>0</v>
      </c>
      <c r="AH14" s="5">
        <f>'BS'!AH9-'BS'!AI9</f>
        <v>0</v>
      </c>
      <c r="AI14" s="5">
        <f>'BS'!AI9-'BS'!AJ9</f>
        <v>0</v>
      </c>
      <c r="AJ14" s="5">
        <f>'BS'!AJ9-'BS'!AK9</f>
        <v>0</v>
      </c>
      <c r="AK14" s="5">
        <f>'BS'!AK9-'BS'!AL9</f>
        <v>0</v>
      </c>
      <c r="AL14" s="5">
        <f>'BS'!AL9-'BS'!AM9</f>
        <v>0</v>
      </c>
      <c r="AM14" s="5">
        <f>'BS'!AM9-'BS'!AN9</f>
        <v>0</v>
      </c>
      <c r="AN14" s="5">
        <f>'BS'!AN9-'BS'!AO9</f>
        <v>0</v>
      </c>
      <c r="AO14" s="5">
        <f>'BS'!AO9-'BS'!AP9</f>
        <v>0</v>
      </c>
      <c r="AP14" s="5">
        <f>'BS'!AP9-'BS'!AQ9</f>
        <v>0</v>
      </c>
      <c r="AQ14" s="5">
        <f>'BS'!AQ9-'BS'!AR9</f>
        <v>0</v>
      </c>
      <c r="AR14" s="5">
        <f>'BS'!AR9-'BS'!AS9</f>
        <v>0</v>
      </c>
      <c r="AS14" s="5">
        <f>'BS'!AS9-'BS'!AT9</f>
        <v>0</v>
      </c>
      <c r="AT14" s="5">
        <f>'BS'!AT9-'BS'!AU9</f>
        <v>0</v>
      </c>
      <c r="AU14" s="5">
        <f>'BS'!AU9-'BS'!AV9</f>
        <v>0</v>
      </c>
      <c r="AV14" s="5">
        <f>'BS'!AV9-'BS'!AW9</f>
        <v>0</v>
      </c>
      <c r="AW14" s="5">
        <f>'BS'!AW9-'BS'!AX9</f>
        <v>0</v>
      </c>
      <c r="AX14" s="5">
        <f>'BS'!AX9-'BS'!AY9</f>
        <v>0</v>
      </c>
      <c r="AY14" s="5">
        <f>'BS'!AY9-'BS'!AZ9</f>
        <v>0</v>
      </c>
      <c r="AZ14" s="5">
        <f>'BS'!AZ9-'BS'!BA9</f>
        <v>0</v>
      </c>
      <c r="BA14" s="5">
        <f>'BS'!BA9-'BS'!BB9</f>
        <v>0</v>
      </c>
      <c r="BB14" s="5">
        <f>'BS'!BB9-'BS'!BC9</f>
        <v>0</v>
      </c>
      <c r="BC14" s="5">
        <f>'BS'!BC9-'BS'!BD9</f>
        <v>0</v>
      </c>
      <c r="BD14" s="5">
        <f>'BS'!BD9-'BS'!BE9</f>
        <v>0</v>
      </c>
      <c r="BE14" s="5">
        <f>'BS'!BE9-'BS'!BF9</f>
        <v>0</v>
      </c>
      <c r="BF14" s="5">
        <f>'BS'!BF9-'BS'!BG9</f>
        <v>0</v>
      </c>
      <c r="BG14" s="5">
        <f>'BS'!BG9-'BS'!BH9</f>
        <v>0</v>
      </c>
      <c r="BH14" s="5">
        <f>'BS'!BH9-'BS'!BI9</f>
        <v>0</v>
      </c>
    </row>
    <row r="15" spans="1:60" ht="12.75">
      <c r="A15" s="21" t="s">
        <v>134</v>
      </c>
      <c r="B15" s="5">
        <f>'BS'!B10-'BS'!C10</f>
        <v>0</v>
      </c>
      <c r="C15" s="5">
        <f>'BS'!C10-'BS'!D10</f>
        <v>0</v>
      </c>
      <c r="D15" s="5">
        <f>'BS'!D10-'BS'!E10</f>
        <v>0</v>
      </c>
      <c r="E15" s="5">
        <f>'BS'!E10-'BS'!F10</f>
        <v>0</v>
      </c>
      <c r="F15" s="5">
        <f>'BS'!F10-'BS'!G10</f>
        <v>0</v>
      </c>
      <c r="G15" s="5">
        <f>'BS'!G10-'BS'!H10</f>
        <v>0</v>
      </c>
      <c r="H15" s="5">
        <f>'BS'!H10-'BS'!I10</f>
        <v>0</v>
      </c>
      <c r="I15" s="5">
        <f>'BS'!I10-'BS'!J10</f>
        <v>0</v>
      </c>
      <c r="J15" s="5">
        <f>'BS'!J10-'BS'!K10</f>
        <v>0</v>
      </c>
      <c r="K15" s="5">
        <f>'BS'!K10-'BS'!L10</f>
        <v>0</v>
      </c>
      <c r="L15" s="5">
        <f>'BS'!L10-'BS'!M10</f>
        <v>0</v>
      </c>
      <c r="M15" s="5">
        <f>'BS'!M10-'BS'!N10</f>
        <v>0</v>
      </c>
      <c r="N15" s="5">
        <f>'BS'!N10-'BS'!O10</f>
        <v>0</v>
      </c>
      <c r="O15" s="5">
        <f>'BS'!O10-'BS'!P10</f>
        <v>0</v>
      </c>
      <c r="P15" s="5">
        <f>'BS'!P10-'BS'!Q10</f>
        <v>0</v>
      </c>
      <c r="Q15" s="5">
        <f>'BS'!Q10-'BS'!R10</f>
        <v>0</v>
      </c>
      <c r="R15" s="5">
        <f>'BS'!R10-'BS'!S10</f>
        <v>0</v>
      </c>
      <c r="S15" s="5">
        <f>'BS'!S10-'BS'!T10</f>
        <v>0</v>
      </c>
      <c r="T15" s="5">
        <f>'BS'!T10-'BS'!U10</f>
        <v>0</v>
      </c>
      <c r="U15" s="5">
        <f>'BS'!U10-'BS'!V10</f>
        <v>0</v>
      </c>
      <c r="V15" s="5">
        <f>'BS'!V10-'BS'!W10</f>
        <v>0</v>
      </c>
      <c r="W15" s="5">
        <f>'BS'!W10-'BS'!X10</f>
        <v>0</v>
      </c>
      <c r="X15" s="5">
        <f>'BS'!X10-'BS'!Y10</f>
        <v>0</v>
      </c>
      <c r="Y15" s="5">
        <f>'BS'!Y10-'BS'!Z10</f>
        <v>0</v>
      </c>
      <c r="Z15" s="5">
        <f>'BS'!Z10-'BS'!AA10</f>
        <v>0</v>
      </c>
      <c r="AA15" s="5">
        <f>'BS'!AA10-'BS'!AB10</f>
        <v>0</v>
      </c>
      <c r="AB15" s="5">
        <f>'BS'!AB10-'BS'!AC10</f>
        <v>0</v>
      </c>
      <c r="AC15" s="5">
        <f>'BS'!AC10-'BS'!AD10</f>
        <v>0</v>
      </c>
      <c r="AD15" s="5">
        <f>'BS'!AD10-'BS'!AE10</f>
        <v>0</v>
      </c>
      <c r="AE15" s="5">
        <f>'BS'!AE10-'BS'!AF10</f>
        <v>0</v>
      </c>
      <c r="AF15" s="5">
        <f>'BS'!AF10-'BS'!AG10</f>
        <v>0</v>
      </c>
      <c r="AG15" s="5">
        <f>'BS'!AG10-'BS'!AH10</f>
        <v>0</v>
      </c>
      <c r="AH15" s="5">
        <f>'BS'!AH10-'BS'!AI10</f>
        <v>0</v>
      </c>
      <c r="AI15" s="5">
        <f>'BS'!AI10-'BS'!AJ10</f>
        <v>0</v>
      </c>
      <c r="AJ15" s="5">
        <f>'BS'!AJ10-'BS'!AK10</f>
        <v>0</v>
      </c>
      <c r="AK15" s="5">
        <f>'BS'!AK10-'BS'!AL10</f>
        <v>0</v>
      </c>
      <c r="AL15" s="5">
        <f>'BS'!AL10-'BS'!AM10</f>
        <v>0</v>
      </c>
      <c r="AM15" s="5">
        <f>'BS'!AM10-'BS'!AN10</f>
        <v>0</v>
      </c>
      <c r="AN15" s="5">
        <f>'BS'!AN10-'BS'!AO10</f>
        <v>0</v>
      </c>
      <c r="AO15" s="5">
        <f>'BS'!AO10-'BS'!AP10</f>
        <v>0</v>
      </c>
      <c r="AP15" s="5">
        <f>'BS'!AP10-'BS'!AQ10</f>
        <v>0</v>
      </c>
      <c r="AQ15" s="5">
        <f>'BS'!AQ10-'BS'!AR10</f>
        <v>0</v>
      </c>
      <c r="AR15" s="5">
        <f>'BS'!AR10-'BS'!AS10</f>
        <v>0</v>
      </c>
      <c r="AS15" s="5">
        <f>'BS'!AS10-'BS'!AT10</f>
        <v>0</v>
      </c>
      <c r="AT15" s="5">
        <f>'BS'!AT10-'BS'!AU10</f>
        <v>0</v>
      </c>
      <c r="AU15" s="5">
        <f>'BS'!AU10-'BS'!AV10</f>
        <v>0</v>
      </c>
      <c r="AV15" s="5">
        <f>'BS'!AV10-'BS'!AW10</f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</row>
    <row r="16" spans="1:60" ht="12.75">
      <c r="A16" s="21" t="s">
        <v>129</v>
      </c>
      <c r="B16" s="5">
        <f>'BS'!B21-'BS'!C21</f>
        <v>0</v>
      </c>
      <c r="C16" s="5">
        <f>'BS'!C21-'BS'!D21</f>
        <v>0</v>
      </c>
      <c r="D16" s="5">
        <f>'BS'!D21-'BS'!E21</f>
        <v>0</v>
      </c>
      <c r="E16" s="5">
        <f>'BS'!E21-'BS'!F21</f>
        <v>0</v>
      </c>
      <c r="F16" s="5">
        <f>'BS'!F21-'BS'!G21</f>
        <v>0</v>
      </c>
      <c r="G16" s="5">
        <f>'BS'!G21-'BS'!H21</f>
        <v>0</v>
      </c>
      <c r="H16" s="5">
        <f>'BS'!H21-'BS'!I21</f>
        <v>0</v>
      </c>
      <c r="I16" s="5">
        <f>'BS'!I21-'BS'!J21</f>
        <v>0</v>
      </c>
      <c r="J16" s="5">
        <f>'BS'!J21-'BS'!K21</f>
        <v>0</v>
      </c>
      <c r="K16" s="5">
        <f>'BS'!K21-'BS'!L21</f>
        <v>0</v>
      </c>
      <c r="L16" s="5">
        <f>'BS'!L21-'BS'!M21</f>
        <v>0</v>
      </c>
      <c r="M16" s="5">
        <f>'BS'!M21-'BS'!N21</f>
        <v>0</v>
      </c>
      <c r="N16" s="5">
        <f>'BS'!N21-'BS'!O21</f>
        <v>0</v>
      </c>
      <c r="O16" s="5">
        <f>'BS'!O21-'BS'!P21</f>
        <v>0</v>
      </c>
      <c r="P16" s="5">
        <f>'BS'!P21-'BS'!Q21</f>
        <v>0</v>
      </c>
      <c r="Q16" s="5">
        <f>'BS'!Q21-'BS'!R21</f>
        <v>0</v>
      </c>
      <c r="R16" s="5">
        <f>'BS'!R21-'BS'!S21</f>
        <v>0</v>
      </c>
      <c r="S16" s="5">
        <f>'BS'!S21-'BS'!T21</f>
        <v>0</v>
      </c>
      <c r="T16" s="5">
        <f>'BS'!T21-'BS'!U21</f>
        <v>0</v>
      </c>
      <c r="U16" s="5">
        <f>'BS'!U21-'BS'!V21</f>
        <v>0</v>
      </c>
      <c r="V16" s="5">
        <f>'BS'!V21-'BS'!W21</f>
        <v>0</v>
      </c>
      <c r="W16" s="5">
        <f>'BS'!W21-'BS'!X21</f>
        <v>0</v>
      </c>
      <c r="X16" s="5">
        <f>'BS'!X21-'BS'!Y21</f>
        <v>0</v>
      </c>
      <c r="Y16" s="5">
        <f>'BS'!Y21-'BS'!Z21</f>
        <v>0</v>
      </c>
      <c r="Z16" s="5">
        <f>'BS'!Z21-'BS'!AA21</f>
        <v>0</v>
      </c>
      <c r="AA16" s="5">
        <f>'BS'!AA21-'BS'!AB21</f>
        <v>0</v>
      </c>
      <c r="AB16" s="5">
        <f>'BS'!AB21-'BS'!AC21</f>
        <v>0</v>
      </c>
      <c r="AC16" s="5">
        <f>'BS'!AC21-'BS'!AD21</f>
        <v>0</v>
      </c>
      <c r="AD16" s="5">
        <f>'BS'!AD21-'BS'!AE21</f>
        <v>0</v>
      </c>
      <c r="AE16" s="5">
        <f>'BS'!AE21-'BS'!AF21</f>
        <v>0</v>
      </c>
      <c r="AF16" s="5">
        <f>'BS'!AF21-'BS'!AG21</f>
        <v>0</v>
      </c>
      <c r="AG16" s="5">
        <f>'BS'!AG21-'BS'!AH21</f>
        <v>0</v>
      </c>
      <c r="AH16" s="5">
        <f>'BS'!AH21-'BS'!AI21</f>
        <v>0</v>
      </c>
      <c r="AI16" s="5">
        <f>'BS'!AI21-'BS'!AJ21</f>
        <v>0</v>
      </c>
      <c r="AJ16" s="5">
        <f>'BS'!AJ21-'BS'!AK21</f>
        <v>0</v>
      </c>
      <c r="AK16" s="5">
        <f>'BS'!AK21-'BS'!AL21</f>
        <v>0</v>
      </c>
      <c r="AL16" s="5">
        <f>'BS'!AL21-'BS'!AM21</f>
        <v>0</v>
      </c>
      <c r="AM16" s="5">
        <f>'BS'!AM21-'BS'!AN21</f>
        <v>0</v>
      </c>
      <c r="AN16" s="5">
        <f>'BS'!AN21-'BS'!AO21</f>
        <v>0</v>
      </c>
      <c r="AO16" s="5">
        <f>'BS'!AO21-'BS'!AP21</f>
        <v>0</v>
      </c>
      <c r="AP16" s="5">
        <f>'BS'!AP21-'BS'!AQ21</f>
        <v>0</v>
      </c>
      <c r="AQ16" s="5">
        <f>'BS'!AQ21-'BS'!AR21</f>
        <v>0</v>
      </c>
      <c r="AR16" s="5">
        <f>'BS'!AR21-'BS'!AS21</f>
        <v>0</v>
      </c>
      <c r="AS16" s="5">
        <f>'BS'!AS21-'BS'!AT21</f>
        <v>0</v>
      </c>
      <c r="AT16" s="5">
        <f>'BS'!AT21-'BS'!AU21</f>
        <v>0</v>
      </c>
      <c r="AU16" s="5">
        <f>'BS'!AU21-'BS'!AV21</f>
        <v>0</v>
      </c>
      <c r="AV16" s="5">
        <f>'BS'!AV21-'BS'!AW21</f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</row>
    <row r="17" spans="1:60" ht="12.75">
      <c r="A17" s="21" t="s">
        <v>131</v>
      </c>
      <c r="B17" s="5">
        <f>'BS'!C30-'BS'!B30</f>
        <v>0</v>
      </c>
      <c r="C17" s="5">
        <f>'BS'!D30-'BS'!C30</f>
        <v>0</v>
      </c>
      <c r="D17" s="5">
        <f>'BS'!E30-'BS'!D30</f>
        <v>0</v>
      </c>
      <c r="E17" s="5">
        <f>'BS'!F30-'BS'!E30</f>
        <v>0</v>
      </c>
      <c r="F17" s="5">
        <f>'BS'!G30-'BS'!F30</f>
        <v>0</v>
      </c>
      <c r="G17" s="5">
        <f>'BS'!H30-'BS'!G30</f>
        <v>0</v>
      </c>
      <c r="H17" s="5">
        <f>'BS'!I30-'BS'!H30</f>
        <v>0</v>
      </c>
      <c r="I17" s="5">
        <f>'BS'!J30-'BS'!I30</f>
        <v>0</v>
      </c>
      <c r="J17" s="5">
        <f>'BS'!K30-'BS'!J30</f>
        <v>0</v>
      </c>
      <c r="K17" s="5">
        <f>'BS'!L30-'BS'!K30</f>
        <v>0</v>
      </c>
      <c r="L17" s="5">
        <f>'BS'!M30-'BS'!L30</f>
        <v>0</v>
      </c>
      <c r="M17" s="5">
        <f>'BS'!N30-'BS'!M30</f>
        <v>0</v>
      </c>
      <c r="N17" s="5">
        <f>'BS'!O30-'BS'!N30</f>
        <v>0</v>
      </c>
      <c r="O17" s="5">
        <f>'BS'!P30-'BS'!O30</f>
        <v>0</v>
      </c>
      <c r="P17" s="5">
        <f>'BS'!Q30-'BS'!P30</f>
        <v>0</v>
      </c>
      <c r="Q17" s="5">
        <f>'BS'!R30-'BS'!Q30</f>
        <v>0</v>
      </c>
      <c r="R17" s="5">
        <f>'BS'!S30-'BS'!R30</f>
        <v>0</v>
      </c>
      <c r="S17" s="5">
        <f>'BS'!T30-'BS'!S30</f>
        <v>0</v>
      </c>
      <c r="T17" s="5">
        <f>'BS'!U30-'BS'!T30</f>
        <v>0</v>
      </c>
      <c r="U17" s="5">
        <f>'BS'!V30-'BS'!U30</f>
        <v>0</v>
      </c>
      <c r="V17" s="5">
        <f>'BS'!W30-'BS'!V30</f>
        <v>0</v>
      </c>
      <c r="W17" s="5">
        <f>'BS'!X30-'BS'!W30</f>
        <v>0</v>
      </c>
      <c r="X17" s="5">
        <f>'BS'!Y30-'BS'!X30</f>
        <v>0</v>
      </c>
      <c r="Y17" s="5">
        <f>'BS'!Z30-'BS'!Y30</f>
        <v>0</v>
      </c>
      <c r="Z17" s="5">
        <f>'BS'!AA30-'BS'!Z30</f>
        <v>0</v>
      </c>
      <c r="AA17" s="5">
        <f>'BS'!AB30-'BS'!AA30</f>
        <v>0</v>
      </c>
      <c r="AB17" s="5">
        <f>'BS'!AC30-'BS'!AB30</f>
        <v>0</v>
      </c>
      <c r="AC17" s="5">
        <f>'BS'!AD30-'BS'!AC30</f>
        <v>0</v>
      </c>
      <c r="AD17" s="5">
        <f>'BS'!AE30-'BS'!AD30</f>
        <v>0</v>
      </c>
      <c r="AE17" s="5">
        <f>'BS'!AF30-'BS'!AE30</f>
        <v>0</v>
      </c>
      <c r="AF17" s="5">
        <f>'BS'!AG30-'BS'!AF30</f>
        <v>0</v>
      </c>
      <c r="AG17" s="5">
        <f>'BS'!AH30-'BS'!AG30</f>
        <v>0</v>
      </c>
      <c r="AH17" s="5">
        <f>'BS'!AI30-'BS'!AH30</f>
        <v>0</v>
      </c>
      <c r="AI17" s="5">
        <f>'BS'!AJ30-'BS'!AI30</f>
        <v>0</v>
      </c>
      <c r="AJ17" s="5">
        <f>'BS'!AK30-'BS'!AJ30</f>
        <v>0</v>
      </c>
      <c r="AK17" s="5">
        <f>'BS'!AL30-'BS'!AK30</f>
        <v>0</v>
      </c>
      <c r="AL17" s="5">
        <f>'BS'!AM30-'BS'!AL30</f>
        <v>0</v>
      </c>
      <c r="AM17" s="5">
        <f>'BS'!AN30-'BS'!AM30</f>
        <v>0</v>
      </c>
      <c r="AN17" s="5">
        <f>'BS'!AO30-'BS'!AN30</f>
        <v>0</v>
      </c>
      <c r="AO17" s="5">
        <f>'BS'!AP30-'BS'!AO30</f>
        <v>0</v>
      </c>
      <c r="AP17" s="5">
        <f>'BS'!AQ30-'BS'!AP30</f>
        <v>0</v>
      </c>
      <c r="AQ17" s="5">
        <f>'BS'!AR30-'BS'!AQ30</f>
        <v>0</v>
      </c>
      <c r="AR17" s="5">
        <f>'BS'!AS30-'BS'!AR30</f>
        <v>0</v>
      </c>
      <c r="AS17" s="5">
        <f>'BS'!AT30-'BS'!AS30</f>
        <v>0</v>
      </c>
      <c r="AT17" s="5">
        <f>'BS'!AU30-'BS'!AT30</f>
        <v>0</v>
      </c>
      <c r="AU17" s="5">
        <f>'BS'!AV30-'BS'!AU30</f>
        <v>0</v>
      </c>
      <c r="AV17" s="5">
        <f>'BS'!AW30-'BS'!AV30</f>
        <v>0</v>
      </c>
      <c r="AW17" s="5">
        <f>'BS'!AX30-'BS'!AW30</f>
        <v>0</v>
      </c>
      <c r="AX17" s="5">
        <f>'BS'!AY30-'BS'!AX30</f>
        <v>0</v>
      </c>
      <c r="AY17" s="5">
        <f>'BS'!AZ30-'BS'!AY30</f>
        <v>0</v>
      </c>
      <c r="AZ17" s="5">
        <f>'BS'!BA30-'BS'!AZ30</f>
        <v>0</v>
      </c>
      <c r="BA17" s="5">
        <f>'BS'!BB30-'BS'!BA30</f>
        <v>0</v>
      </c>
      <c r="BB17" s="5">
        <f>'BS'!BC30-'BS'!BB30</f>
        <v>0</v>
      </c>
      <c r="BC17" s="5">
        <f>'BS'!BD30-'BS'!BC30</f>
        <v>0</v>
      </c>
      <c r="BD17" s="5">
        <f>'BS'!BE30-'BS'!BD30</f>
        <v>0</v>
      </c>
      <c r="BE17" s="5">
        <f>'BS'!BF30-'BS'!BE30</f>
        <v>0</v>
      </c>
      <c r="BF17" s="5">
        <f>'BS'!BG30-'BS'!BF30</f>
        <v>0</v>
      </c>
      <c r="BG17" s="5">
        <f>'BS'!BH30-'BS'!BG30</f>
        <v>0</v>
      </c>
      <c r="BH17" s="5">
        <f>'BS'!BI30-'BS'!BH30</f>
        <v>0</v>
      </c>
    </row>
    <row r="18" spans="1:60" ht="12.75">
      <c r="A18" s="21" t="s">
        <v>132</v>
      </c>
      <c r="B18" s="5">
        <f>'BS'!C31-'BS'!B31</f>
        <v>0</v>
      </c>
      <c r="C18" s="5">
        <f>'BS'!D31-'BS'!C31</f>
        <v>0</v>
      </c>
      <c r="D18" s="5">
        <f>'BS'!E31-'BS'!D31</f>
        <v>0</v>
      </c>
      <c r="E18" s="5">
        <f>'BS'!F31-'BS'!E31</f>
        <v>0</v>
      </c>
      <c r="F18" s="5">
        <f>'BS'!G31-'BS'!F31</f>
        <v>0</v>
      </c>
      <c r="G18" s="5">
        <f>'BS'!H31-'BS'!G31</f>
        <v>0</v>
      </c>
      <c r="H18" s="5">
        <f>'BS'!I31-'BS'!H31</f>
        <v>0</v>
      </c>
      <c r="I18" s="5">
        <f>'BS'!J31-'BS'!I31</f>
        <v>0</v>
      </c>
      <c r="J18" s="5">
        <f>'BS'!K31-'BS'!J31</f>
        <v>0</v>
      </c>
      <c r="K18" s="5">
        <f>'BS'!L31-'BS'!K31</f>
        <v>0</v>
      </c>
      <c r="L18" s="5">
        <f>'BS'!M31-'BS'!L31</f>
        <v>0</v>
      </c>
      <c r="M18" s="5">
        <f>'BS'!N31-'BS'!M31</f>
        <v>0</v>
      </c>
      <c r="N18" s="5">
        <f>'BS'!O31-'BS'!N31</f>
        <v>0</v>
      </c>
      <c r="O18" s="5">
        <f>'BS'!P31-'BS'!O31</f>
        <v>0</v>
      </c>
      <c r="P18" s="5">
        <f>'BS'!Q31-'BS'!P31</f>
        <v>0</v>
      </c>
      <c r="Q18" s="5">
        <f>'BS'!R31-'BS'!Q31</f>
        <v>0</v>
      </c>
      <c r="R18" s="5">
        <f>'BS'!S31-'BS'!R31</f>
        <v>0</v>
      </c>
      <c r="S18" s="5">
        <f>'BS'!T31-'BS'!S31</f>
        <v>0</v>
      </c>
      <c r="T18" s="5">
        <f>'BS'!U31-'BS'!T31</f>
        <v>0</v>
      </c>
      <c r="U18" s="5">
        <f>'BS'!V31-'BS'!U31</f>
        <v>0</v>
      </c>
      <c r="V18" s="5">
        <f>'BS'!W31-'BS'!V31</f>
        <v>0</v>
      </c>
      <c r="W18" s="5">
        <f>'BS'!X31-'BS'!W31</f>
        <v>0</v>
      </c>
      <c r="X18" s="5">
        <f>'BS'!Y31-'BS'!X31</f>
        <v>0</v>
      </c>
      <c r="Y18" s="5">
        <f>'BS'!Z31-'BS'!Y31</f>
        <v>0</v>
      </c>
      <c r="Z18" s="5">
        <f>'BS'!AA31-'BS'!Z31</f>
        <v>0</v>
      </c>
      <c r="AA18" s="5">
        <f>'BS'!AB31-'BS'!AA31</f>
        <v>0</v>
      </c>
      <c r="AB18" s="5">
        <f>'BS'!AC31-'BS'!AB31</f>
        <v>0</v>
      </c>
      <c r="AC18" s="5">
        <f>'BS'!AD31-'BS'!AC31</f>
        <v>0</v>
      </c>
      <c r="AD18" s="5">
        <f>'BS'!AE31-'BS'!AD31</f>
        <v>0</v>
      </c>
      <c r="AE18" s="5">
        <f>'BS'!AF31-'BS'!AE31</f>
        <v>0</v>
      </c>
      <c r="AF18" s="5">
        <f>'BS'!AG31-'BS'!AF31</f>
        <v>0</v>
      </c>
      <c r="AG18" s="5">
        <f>'BS'!AH31-'BS'!AG31</f>
        <v>0</v>
      </c>
      <c r="AH18" s="5">
        <f>'BS'!AI31-'BS'!AH31</f>
        <v>0</v>
      </c>
      <c r="AI18" s="5">
        <f>'BS'!AJ31-'BS'!AI31</f>
        <v>0</v>
      </c>
      <c r="AJ18" s="5">
        <f>'BS'!AK31-'BS'!AJ31</f>
        <v>0</v>
      </c>
      <c r="AK18" s="5">
        <f>'BS'!AL31-'BS'!AK31</f>
        <v>0</v>
      </c>
      <c r="AL18" s="5">
        <f>'BS'!AM31-'BS'!AL31</f>
        <v>0</v>
      </c>
      <c r="AM18" s="5">
        <f>'BS'!AN31-'BS'!AM31</f>
        <v>0</v>
      </c>
      <c r="AN18" s="5">
        <f>'BS'!AO31-'BS'!AN31</f>
        <v>0</v>
      </c>
      <c r="AO18" s="5">
        <f>'BS'!AP31-'BS'!AO31</f>
        <v>0</v>
      </c>
      <c r="AP18" s="5">
        <f>'BS'!AQ31-'BS'!AP31</f>
        <v>0</v>
      </c>
      <c r="AQ18" s="5">
        <f>'BS'!AR31-'BS'!AQ31</f>
        <v>0</v>
      </c>
      <c r="AR18" s="5">
        <f>'BS'!AS31-'BS'!AR31</f>
        <v>0</v>
      </c>
      <c r="AS18" s="5">
        <f>'BS'!AT31-'BS'!AS31</f>
        <v>0</v>
      </c>
      <c r="AT18" s="5">
        <f>'BS'!AU31-'BS'!AT31</f>
        <v>0</v>
      </c>
      <c r="AU18" s="5">
        <f>'BS'!AV31-'BS'!AU31</f>
        <v>0</v>
      </c>
      <c r="AV18" s="5">
        <f>'BS'!AW31-'BS'!AV31</f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</row>
    <row r="19" spans="1:60" ht="12.75">
      <c r="A19" s="21" t="s">
        <v>133</v>
      </c>
      <c r="B19" s="5">
        <f>'BS'!C32-'BS'!B32</f>
        <v>0</v>
      </c>
      <c r="C19" s="5">
        <f>'BS'!D32-'BS'!C32</f>
        <v>0</v>
      </c>
      <c r="D19" s="5">
        <f>'BS'!E32-'BS'!D32</f>
        <v>0</v>
      </c>
      <c r="E19" s="5">
        <f>'BS'!F32-'BS'!E32</f>
        <v>0</v>
      </c>
      <c r="F19" s="5">
        <f>'BS'!G32-'BS'!F32</f>
        <v>0</v>
      </c>
      <c r="G19" s="5">
        <f>'BS'!H32-'BS'!G32</f>
        <v>0</v>
      </c>
      <c r="H19" s="5">
        <f>'BS'!I32-'BS'!H32</f>
        <v>0</v>
      </c>
      <c r="I19" s="5">
        <f>'BS'!J32-'BS'!I32</f>
        <v>0</v>
      </c>
      <c r="J19" s="5">
        <f>'BS'!K32-'BS'!J32</f>
        <v>0</v>
      </c>
      <c r="K19" s="5">
        <f>'BS'!L32-'BS'!K32</f>
        <v>0</v>
      </c>
      <c r="L19" s="5">
        <f>'BS'!M32-'BS'!L32</f>
        <v>0</v>
      </c>
      <c r="M19" s="5">
        <f>'BS'!N32-'BS'!M32</f>
        <v>0</v>
      </c>
      <c r="N19" s="5">
        <f>'BS'!O32-'BS'!N32</f>
        <v>0</v>
      </c>
      <c r="O19" s="5">
        <f>'BS'!P32-'BS'!O32</f>
        <v>0</v>
      </c>
      <c r="P19" s="5">
        <f>'BS'!Q32-'BS'!P32</f>
        <v>0</v>
      </c>
      <c r="Q19" s="5">
        <f>'BS'!R32-'BS'!Q32</f>
        <v>0</v>
      </c>
      <c r="R19" s="5">
        <f>'BS'!S32-'BS'!R32</f>
        <v>0</v>
      </c>
      <c r="S19" s="5">
        <f>'BS'!T32-'BS'!S32</f>
        <v>0</v>
      </c>
      <c r="T19" s="5">
        <f>'BS'!U32-'BS'!T32</f>
        <v>0</v>
      </c>
      <c r="U19" s="5">
        <f>'BS'!V32-'BS'!U32</f>
        <v>0</v>
      </c>
      <c r="V19" s="5">
        <f>'BS'!W32-'BS'!V32</f>
        <v>0</v>
      </c>
      <c r="W19" s="5">
        <f>'BS'!X32-'BS'!W32</f>
        <v>0</v>
      </c>
      <c r="X19" s="5">
        <f>'BS'!Y32-'BS'!X32</f>
        <v>0</v>
      </c>
      <c r="Y19" s="5">
        <f>'BS'!Z32-'BS'!Y32</f>
        <v>0</v>
      </c>
      <c r="Z19" s="5">
        <f>'BS'!AA32-'BS'!Z32</f>
        <v>0</v>
      </c>
      <c r="AA19" s="5">
        <f>'BS'!AB32-'BS'!AA32</f>
        <v>0</v>
      </c>
      <c r="AB19" s="5">
        <f>'BS'!AC32-'BS'!AB32</f>
        <v>0</v>
      </c>
      <c r="AC19" s="5">
        <f>'BS'!AD32-'BS'!AC32</f>
        <v>0</v>
      </c>
      <c r="AD19" s="5">
        <f>'BS'!AE32-'BS'!AD32</f>
        <v>0</v>
      </c>
      <c r="AE19" s="5">
        <f>'BS'!AF32-'BS'!AE32</f>
        <v>0</v>
      </c>
      <c r="AF19" s="5">
        <f>'BS'!AG32-'BS'!AF32</f>
        <v>0</v>
      </c>
      <c r="AG19" s="5">
        <f>'BS'!AH32-'BS'!AG32</f>
        <v>0</v>
      </c>
      <c r="AH19" s="5">
        <f>'BS'!AI32-'BS'!AH32</f>
        <v>0</v>
      </c>
      <c r="AI19" s="5">
        <f>'BS'!AJ32-'BS'!AI32</f>
        <v>0</v>
      </c>
      <c r="AJ19" s="5">
        <f>'BS'!AK32-'BS'!AJ32</f>
        <v>0</v>
      </c>
      <c r="AK19" s="5">
        <f>'BS'!AL32-'BS'!AK32</f>
        <v>0</v>
      </c>
      <c r="AL19" s="5">
        <f>'BS'!AM32-'BS'!AL32</f>
        <v>0</v>
      </c>
      <c r="AM19" s="5">
        <f>'BS'!AN32-'BS'!AM32</f>
        <v>0</v>
      </c>
      <c r="AN19" s="5">
        <f>'BS'!AO32-'BS'!AN32</f>
        <v>0</v>
      </c>
      <c r="AO19" s="5">
        <f>'BS'!AP32-'BS'!AO32</f>
        <v>0</v>
      </c>
      <c r="AP19" s="5">
        <f>'BS'!AQ32-'BS'!AP32</f>
        <v>0</v>
      </c>
      <c r="AQ19" s="5">
        <f>'BS'!AR32-'BS'!AQ32</f>
        <v>0</v>
      </c>
      <c r="AR19" s="5">
        <f>'BS'!AS32-'BS'!AR32</f>
        <v>0</v>
      </c>
      <c r="AS19" s="5">
        <f>'BS'!AT32-'BS'!AS32</f>
        <v>0</v>
      </c>
      <c r="AT19" s="5">
        <f>'BS'!AU32-'BS'!AT32</f>
        <v>0</v>
      </c>
      <c r="AU19" s="5">
        <f>'BS'!AV32-'BS'!AU32</f>
        <v>0</v>
      </c>
      <c r="AV19" s="5">
        <f>'BS'!AW32-'BS'!AV32</f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</row>
    <row r="20" s="9" customFormat="1" ht="17.25" customHeight="1">
      <c r="A20" s="23"/>
    </row>
    <row r="21" spans="1:60" ht="12.75">
      <c r="A21" s="32" t="s">
        <v>70</v>
      </c>
      <c r="B21" s="5">
        <f aca="true" t="shared" si="0" ref="B21:AG21">SUM(B9:B19)</f>
        <v>0</v>
      </c>
      <c r="C21" s="5">
        <f t="shared" si="0"/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5">
        <f t="shared" si="0"/>
        <v>0</v>
      </c>
      <c r="S21" s="5">
        <f t="shared" si="0"/>
        <v>0</v>
      </c>
      <c r="T21" s="5">
        <f t="shared" si="0"/>
        <v>0</v>
      </c>
      <c r="U21" s="5">
        <f t="shared" si="0"/>
        <v>0</v>
      </c>
      <c r="V21" s="5">
        <f t="shared" si="0"/>
        <v>0</v>
      </c>
      <c r="W21" s="5">
        <f t="shared" si="0"/>
        <v>0</v>
      </c>
      <c r="X21" s="5">
        <f t="shared" si="0"/>
        <v>0</v>
      </c>
      <c r="Y21" s="5">
        <f t="shared" si="0"/>
        <v>0</v>
      </c>
      <c r="Z21" s="5">
        <f t="shared" si="0"/>
        <v>0</v>
      </c>
      <c r="AA21" s="5">
        <f t="shared" si="0"/>
        <v>0</v>
      </c>
      <c r="AB21" s="5">
        <f t="shared" si="0"/>
        <v>0</v>
      </c>
      <c r="AC21" s="5">
        <f t="shared" si="0"/>
        <v>0</v>
      </c>
      <c r="AD21" s="5">
        <f t="shared" si="0"/>
        <v>0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aca="true" t="shared" si="1" ref="AH21:BH21">SUM(AH9:AH19)</f>
        <v>0</v>
      </c>
      <c r="AI21" s="5">
        <f t="shared" si="1"/>
        <v>0</v>
      </c>
      <c r="AJ21" s="5">
        <f t="shared" si="1"/>
        <v>0</v>
      </c>
      <c r="AK21" s="5">
        <f t="shared" si="1"/>
        <v>0</v>
      </c>
      <c r="AL21" s="5">
        <f t="shared" si="1"/>
        <v>0</v>
      </c>
      <c r="AM21" s="5">
        <f t="shared" si="1"/>
        <v>0</v>
      </c>
      <c r="AN21" s="5">
        <f t="shared" si="1"/>
        <v>0</v>
      </c>
      <c r="AO21" s="5">
        <f t="shared" si="1"/>
        <v>0</v>
      </c>
      <c r="AP21" s="5">
        <f t="shared" si="1"/>
        <v>0</v>
      </c>
      <c r="AQ21" s="5">
        <f t="shared" si="1"/>
        <v>0</v>
      </c>
      <c r="AR21" s="5">
        <f t="shared" si="1"/>
        <v>0</v>
      </c>
      <c r="AS21" s="5">
        <f t="shared" si="1"/>
        <v>0</v>
      </c>
      <c r="AT21" s="5">
        <f t="shared" si="1"/>
        <v>0</v>
      </c>
      <c r="AU21" s="5">
        <f t="shared" si="1"/>
        <v>0</v>
      </c>
      <c r="AV21" s="5">
        <f t="shared" si="1"/>
        <v>0</v>
      </c>
      <c r="AW21" s="5">
        <f t="shared" si="1"/>
        <v>0</v>
      </c>
      <c r="AX21" s="5">
        <f t="shared" si="1"/>
        <v>0</v>
      </c>
      <c r="AY21" s="5">
        <f t="shared" si="1"/>
        <v>0</v>
      </c>
      <c r="AZ21" s="5">
        <f t="shared" si="1"/>
        <v>0</v>
      </c>
      <c r="BA21" s="5">
        <f t="shared" si="1"/>
        <v>0</v>
      </c>
      <c r="BB21" s="5">
        <f t="shared" si="1"/>
        <v>0</v>
      </c>
      <c r="BC21" s="5">
        <f t="shared" si="1"/>
        <v>0</v>
      </c>
      <c r="BD21" s="5">
        <f t="shared" si="1"/>
        <v>0</v>
      </c>
      <c r="BE21" s="5">
        <f t="shared" si="1"/>
        <v>0</v>
      </c>
      <c r="BF21" s="5">
        <f t="shared" si="1"/>
        <v>0</v>
      </c>
      <c r="BG21" s="5">
        <f t="shared" si="1"/>
        <v>0</v>
      </c>
      <c r="BH21" s="5">
        <f t="shared" si="1"/>
        <v>0</v>
      </c>
    </row>
    <row r="22" ht="12.75">
      <c r="A22" s="21"/>
    </row>
    <row r="23" ht="12.75">
      <c r="A23" s="19" t="s">
        <v>71</v>
      </c>
    </row>
    <row r="24" spans="1:60" ht="12.75">
      <c r="A24" s="21" t="s">
        <v>72</v>
      </c>
      <c r="B24" s="5">
        <f>'BS'!B15-'BS'!C15</f>
        <v>0</v>
      </c>
      <c r="C24" s="5">
        <f>'BS'!C15-'BS'!D15</f>
        <v>0</v>
      </c>
      <c r="D24" s="5">
        <f>'BS'!D15-'BS'!E15</f>
        <v>0</v>
      </c>
      <c r="E24" s="5">
        <f>'BS'!E15-'BS'!F15</f>
        <v>0</v>
      </c>
      <c r="F24" s="5">
        <f>'BS'!F15-'BS'!G15</f>
        <v>0</v>
      </c>
      <c r="G24" s="5">
        <f>'BS'!G15-'BS'!H15</f>
        <v>0</v>
      </c>
      <c r="H24" s="5">
        <f>'BS'!H15-'BS'!I15</f>
        <v>0</v>
      </c>
      <c r="I24" s="5">
        <f>'BS'!I15-'BS'!J15</f>
        <v>0</v>
      </c>
      <c r="J24" s="5">
        <f>'BS'!J15-'BS'!K15</f>
        <v>0</v>
      </c>
      <c r="K24" s="5">
        <f>'BS'!K15-'BS'!L15</f>
        <v>0</v>
      </c>
      <c r="L24" s="5">
        <f>'BS'!L15-'BS'!M15</f>
        <v>0</v>
      </c>
      <c r="M24" s="5">
        <f>'BS'!M15-'BS'!N15</f>
        <v>0</v>
      </c>
      <c r="N24" s="5">
        <f>'BS'!N15-'BS'!O15</f>
        <v>0</v>
      </c>
      <c r="O24" s="5">
        <f>'BS'!O15-'BS'!P15</f>
        <v>0</v>
      </c>
      <c r="P24" s="5">
        <f>'BS'!P15-'BS'!Q15</f>
        <v>0</v>
      </c>
      <c r="Q24" s="5">
        <f>'BS'!Q15-'BS'!R15</f>
        <v>0</v>
      </c>
      <c r="R24" s="5">
        <f>'BS'!R15-'BS'!S15</f>
        <v>0</v>
      </c>
      <c r="S24" s="5">
        <f>'BS'!S15-'BS'!T15</f>
        <v>0</v>
      </c>
      <c r="T24" s="5">
        <f>'BS'!T15-'BS'!U15</f>
        <v>0</v>
      </c>
      <c r="U24" s="5">
        <f>'BS'!U15-'BS'!V15</f>
        <v>0</v>
      </c>
      <c r="V24" s="5">
        <f>'BS'!V15-'BS'!W15</f>
        <v>0</v>
      </c>
      <c r="W24" s="5">
        <f>'BS'!W15-'BS'!X15</f>
        <v>0</v>
      </c>
      <c r="X24" s="5">
        <f>'BS'!X15-'BS'!Y15</f>
        <v>0</v>
      </c>
      <c r="Y24" s="5">
        <f>'BS'!Y15-'BS'!Z15</f>
        <v>0</v>
      </c>
      <c r="Z24" s="5">
        <f>'BS'!Z15-'BS'!AA15</f>
        <v>0</v>
      </c>
      <c r="AA24" s="5">
        <f>'BS'!AA15-'BS'!AB15</f>
        <v>0</v>
      </c>
      <c r="AB24" s="5">
        <f>'BS'!AB15-'BS'!AC15</f>
        <v>0</v>
      </c>
      <c r="AC24" s="5">
        <f>'BS'!AC15-'BS'!AD15</f>
        <v>0</v>
      </c>
      <c r="AD24" s="5">
        <f>'BS'!AD15-'BS'!AE15</f>
        <v>0</v>
      </c>
      <c r="AE24" s="5">
        <f>'BS'!AE15-'BS'!AF15</f>
        <v>0</v>
      </c>
      <c r="AF24" s="5">
        <f>'BS'!AF15-'BS'!AG15</f>
        <v>0</v>
      </c>
      <c r="AG24" s="5">
        <f>'BS'!AG15-'BS'!AH15</f>
        <v>0</v>
      </c>
      <c r="AH24" s="5">
        <f>'BS'!AH15-'BS'!AI15</f>
        <v>0</v>
      </c>
      <c r="AI24" s="5">
        <f>'BS'!AI15-'BS'!AJ15</f>
        <v>0</v>
      </c>
      <c r="AJ24" s="5">
        <f>'BS'!AJ15-'BS'!AK15</f>
        <v>0</v>
      </c>
      <c r="AK24" s="5">
        <f>'BS'!AK15-'BS'!AL15</f>
        <v>0</v>
      </c>
      <c r="AL24" s="5">
        <f>'BS'!AL15-'BS'!AM15</f>
        <v>0</v>
      </c>
      <c r="AM24" s="5">
        <f>'BS'!AM15-'BS'!AN15</f>
        <v>0</v>
      </c>
      <c r="AN24" s="5">
        <f>'BS'!AN15-'BS'!AO15</f>
        <v>0</v>
      </c>
      <c r="AO24" s="5">
        <f>'BS'!AO15-'BS'!AP15</f>
        <v>0</v>
      </c>
      <c r="AP24" s="5">
        <f>'BS'!AP15-'BS'!AQ15</f>
        <v>0</v>
      </c>
      <c r="AQ24" s="5">
        <f>'BS'!AQ15-'BS'!AR15</f>
        <v>0</v>
      </c>
      <c r="AR24" s="5">
        <f>'BS'!AR15-'BS'!AS15</f>
        <v>0</v>
      </c>
      <c r="AS24" s="5">
        <f>'BS'!AS15-'BS'!AT15</f>
        <v>0</v>
      </c>
      <c r="AT24" s="5">
        <f>'BS'!AT15-'BS'!AU15</f>
        <v>0</v>
      </c>
      <c r="AU24" s="5">
        <f>'BS'!AU15-'BS'!AV15</f>
        <v>0</v>
      </c>
      <c r="AV24" s="5">
        <f>'BS'!AV15-'BS'!AW15</f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</row>
    <row r="25" ht="12.75">
      <c r="A25" s="21"/>
    </row>
    <row r="26" spans="1:60" ht="12.75">
      <c r="A26" s="32" t="s">
        <v>73</v>
      </c>
      <c r="B26" s="5">
        <f>SUM(B21:B24)</f>
        <v>0</v>
      </c>
      <c r="C26" s="5">
        <f aca="true" t="shared" si="2" ref="C26:AG26">SUM(C21:C24)</f>
        <v>0</v>
      </c>
      <c r="D26" s="5">
        <f t="shared" si="2"/>
        <v>0</v>
      </c>
      <c r="E26" s="5">
        <f t="shared" si="2"/>
        <v>0</v>
      </c>
      <c r="F26" s="5">
        <f t="shared" si="2"/>
        <v>0</v>
      </c>
      <c r="G26" s="5">
        <f t="shared" si="2"/>
        <v>0</v>
      </c>
      <c r="H26" s="5">
        <f t="shared" si="2"/>
        <v>0</v>
      </c>
      <c r="I26" s="5">
        <f t="shared" si="2"/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  <c r="N26" s="5">
        <f t="shared" si="2"/>
        <v>0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5">
        <f t="shared" si="2"/>
        <v>0</v>
      </c>
      <c r="U26" s="5">
        <f t="shared" si="2"/>
        <v>0</v>
      </c>
      <c r="V26" s="5">
        <f t="shared" si="2"/>
        <v>0</v>
      </c>
      <c r="W26" s="5">
        <f>SUM(W21:W24)</f>
        <v>0</v>
      </c>
      <c r="X26" s="5">
        <f t="shared" si="2"/>
        <v>0</v>
      </c>
      <c r="Y26" s="5">
        <f>SUM(Y21:Y24)</f>
        <v>0</v>
      </c>
      <c r="Z26" s="5">
        <f t="shared" si="2"/>
        <v>0</v>
      </c>
      <c r="AA26" s="5">
        <f t="shared" si="2"/>
        <v>0</v>
      </c>
      <c r="AB26" s="5">
        <f t="shared" si="2"/>
        <v>0</v>
      </c>
      <c r="AC26" s="5">
        <f t="shared" si="2"/>
        <v>0</v>
      </c>
      <c r="AD26" s="5">
        <f t="shared" si="2"/>
        <v>0</v>
      </c>
      <c r="AE26" s="5">
        <f t="shared" si="2"/>
        <v>0</v>
      </c>
      <c r="AF26" s="5">
        <f t="shared" si="2"/>
        <v>0</v>
      </c>
      <c r="AG26" s="5">
        <f t="shared" si="2"/>
        <v>0</v>
      </c>
      <c r="AH26" s="5">
        <f aca="true" t="shared" si="3" ref="AH26:AS26">SUM(AH21:AH24)</f>
        <v>0</v>
      </c>
      <c r="AI26" s="5">
        <f t="shared" si="3"/>
        <v>0</v>
      </c>
      <c r="AJ26" s="5">
        <f t="shared" si="3"/>
        <v>0</v>
      </c>
      <c r="AK26" s="5">
        <f t="shared" si="3"/>
        <v>0</v>
      </c>
      <c r="AL26" s="5">
        <f t="shared" si="3"/>
        <v>0</v>
      </c>
      <c r="AM26" s="5">
        <f t="shared" si="3"/>
        <v>0</v>
      </c>
      <c r="AN26" s="5">
        <f t="shared" si="3"/>
        <v>0</v>
      </c>
      <c r="AO26" s="5">
        <f t="shared" si="3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  <c r="AS26" s="5">
        <f t="shared" si="3"/>
        <v>0</v>
      </c>
      <c r="AT26" s="5">
        <f>SUM(AT21:AT24)</f>
        <v>0</v>
      </c>
      <c r="AU26" s="5">
        <f>SUM(AU21:AU24)</f>
        <v>0</v>
      </c>
      <c r="AV26" s="5">
        <f>SUM(AV21:AV24)</f>
        <v>0</v>
      </c>
      <c r="AW26" s="5">
        <f aca="true" t="shared" si="4" ref="AW26:BH26">SUM(AW21:AW24)</f>
        <v>0</v>
      </c>
      <c r="AX26" s="5">
        <f t="shared" si="4"/>
        <v>0</v>
      </c>
      <c r="AY26" s="5">
        <f t="shared" si="4"/>
        <v>0</v>
      </c>
      <c r="AZ26" s="5">
        <f t="shared" si="4"/>
        <v>0</v>
      </c>
      <c r="BA26" s="5">
        <f t="shared" si="4"/>
        <v>0</v>
      </c>
      <c r="BB26" s="5">
        <f t="shared" si="4"/>
        <v>0</v>
      </c>
      <c r="BC26" s="5">
        <f t="shared" si="4"/>
        <v>0</v>
      </c>
      <c r="BD26" s="5">
        <f t="shared" si="4"/>
        <v>0</v>
      </c>
      <c r="BE26" s="5">
        <f t="shared" si="4"/>
        <v>0</v>
      </c>
      <c r="BF26" s="5">
        <f t="shared" si="4"/>
        <v>0</v>
      </c>
      <c r="BG26" s="5">
        <f t="shared" si="4"/>
        <v>0</v>
      </c>
      <c r="BH26" s="5">
        <f t="shared" si="4"/>
        <v>0</v>
      </c>
    </row>
    <row r="27" ht="12.75">
      <c r="A27" s="19"/>
    </row>
    <row r="28" ht="12.75">
      <c r="A28" s="19" t="s">
        <v>74</v>
      </c>
    </row>
    <row r="29" spans="1:60" ht="12.75">
      <c r="A29" s="21" t="s">
        <v>98</v>
      </c>
      <c r="B29" s="5">
        <f>'BS'!C33-'BS'!B33</f>
        <v>0</v>
      </c>
      <c r="C29" s="5">
        <f>'BS'!D33-'BS'!C33</f>
        <v>0</v>
      </c>
      <c r="D29" s="5">
        <f>'BS'!E33-'BS'!D33</f>
        <v>0</v>
      </c>
      <c r="E29" s="5">
        <f>'BS'!F33-'BS'!E33</f>
        <v>0</v>
      </c>
      <c r="F29" s="5">
        <f>'BS'!G33-'BS'!F33</f>
        <v>0</v>
      </c>
      <c r="G29" s="5">
        <f>'BS'!H33-'BS'!G33</f>
        <v>0</v>
      </c>
      <c r="H29" s="5">
        <f>'BS'!I33-'BS'!H33</f>
        <v>0</v>
      </c>
      <c r="I29" s="5">
        <f>'BS'!J33-'BS'!I33</f>
        <v>0</v>
      </c>
      <c r="J29" s="5">
        <f>'BS'!K33-'BS'!J33</f>
        <v>0</v>
      </c>
      <c r="K29" s="5">
        <f>'BS'!L33-'BS'!K33</f>
        <v>0</v>
      </c>
      <c r="L29" s="5">
        <f>'BS'!M33-'BS'!L33</f>
        <v>0</v>
      </c>
      <c r="M29" s="5">
        <f>'BS'!N33-'BS'!M33</f>
        <v>0</v>
      </c>
      <c r="N29" s="5">
        <f>'BS'!O33-'BS'!N33</f>
        <v>0</v>
      </c>
      <c r="O29" s="5">
        <f>'BS'!P33-'BS'!O33</f>
        <v>0</v>
      </c>
      <c r="P29" s="5">
        <f>'BS'!Q33-'BS'!P33</f>
        <v>0</v>
      </c>
      <c r="Q29" s="5">
        <f>'BS'!R33-'BS'!Q33</f>
        <v>0</v>
      </c>
      <c r="R29" s="5">
        <f>'BS'!S33-'BS'!R33</f>
        <v>0</v>
      </c>
      <c r="S29" s="5">
        <f>'BS'!T33-'BS'!S33</f>
        <v>0</v>
      </c>
      <c r="T29" s="5">
        <f>'BS'!U33-'BS'!T33</f>
        <v>0</v>
      </c>
      <c r="U29" s="5">
        <f>'BS'!V33-'BS'!U33</f>
        <v>0</v>
      </c>
      <c r="V29" s="5">
        <f>'BS'!W33-'BS'!V33</f>
        <v>0</v>
      </c>
      <c r="W29" s="5">
        <f>'BS'!X33-'BS'!W33</f>
        <v>0</v>
      </c>
      <c r="X29" s="5">
        <f>'BS'!Y33-'BS'!X33</f>
        <v>0</v>
      </c>
      <c r="Y29" s="5">
        <f>'BS'!Z33-'BS'!Y33</f>
        <v>0</v>
      </c>
      <c r="Z29" s="5">
        <f>'BS'!AA33-'BS'!Z33</f>
        <v>0</v>
      </c>
      <c r="AA29" s="5">
        <f>'BS'!AB33-'BS'!AA33</f>
        <v>0</v>
      </c>
      <c r="AB29" s="5">
        <f>'BS'!AC33-'BS'!AB33</f>
        <v>0</v>
      </c>
      <c r="AC29" s="5">
        <f>'BS'!AD33-'BS'!AC33</f>
        <v>0</v>
      </c>
      <c r="AD29" s="5">
        <f>'BS'!AE33-'BS'!AD33</f>
        <v>0</v>
      </c>
      <c r="AE29" s="5">
        <f>'BS'!AF33-'BS'!AE33</f>
        <v>0</v>
      </c>
      <c r="AF29" s="5">
        <f>'BS'!AG33-'BS'!AF33</f>
        <v>0</v>
      </c>
      <c r="AG29" s="5">
        <f>'BS'!AH33-'BS'!AG33</f>
        <v>0</v>
      </c>
      <c r="AH29" s="5">
        <f>'BS'!AI33-'BS'!AH33</f>
        <v>0</v>
      </c>
      <c r="AI29" s="5">
        <f>'BS'!AJ33-'BS'!AI33</f>
        <v>0</v>
      </c>
      <c r="AJ29" s="5">
        <f>'BS'!AK33-'BS'!AJ33</f>
        <v>0</v>
      </c>
      <c r="AK29" s="5">
        <f>'BS'!AL33-'BS'!AK33</f>
        <v>0</v>
      </c>
      <c r="AL29" s="5">
        <f>'BS'!AM33-'BS'!AL33</f>
        <v>0</v>
      </c>
      <c r="AM29" s="5">
        <f>'BS'!AN33-'BS'!AM33</f>
        <v>0</v>
      </c>
      <c r="AN29" s="5">
        <f>'BS'!AO33-'BS'!AN33</f>
        <v>0</v>
      </c>
      <c r="AO29" s="5">
        <f>'BS'!AP33-'BS'!AO33</f>
        <v>0</v>
      </c>
      <c r="AP29" s="5">
        <f>'BS'!AQ33-'BS'!AP33</f>
        <v>0</v>
      </c>
      <c r="AQ29" s="5">
        <f>'BS'!AR33-'BS'!AQ33</f>
        <v>0</v>
      </c>
      <c r="AR29" s="5">
        <f>'BS'!AS33-'BS'!AR33</f>
        <v>0</v>
      </c>
      <c r="AS29" s="5">
        <f>'BS'!AT33-'BS'!AS33</f>
        <v>0</v>
      </c>
      <c r="AT29" s="5">
        <f>'BS'!AU33-'BS'!AT33</f>
        <v>0</v>
      </c>
      <c r="AU29" s="5">
        <f>'BS'!AV33-'BS'!AU33</f>
        <v>0</v>
      </c>
      <c r="AV29" s="5">
        <f>'BS'!AW33-'BS'!AV33</f>
        <v>0</v>
      </c>
      <c r="AW29" s="26">
        <f aca="true" t="shared" si="5" ref="AW29:BH29">IF((AV42-AW45+AW47)&gt;0,-AW45+AW47,-AV42)</f>
        <v>85000</v>
      </c>
      <c r="AX29" s="26">
        <f t="shared" si="5"/>
        <v>10000</v>
      </c>
      <c r="AY29" s="26">
        <f t="shared" si="5"/>
        <v>10000</v>
      </c>
      <c r="AZ29" s="26">
        <f t="shared" si="5"/>
        <v>10000</v>
      </c>
      <c r="BA29" s="26">
        <f t="shared" si="5"/>
        <v>10000</v>
      </c>
      <c r="BB29" s="26">
        <f t="shared" si="5"/>
        <v>10000</v>
      </c>
      <c r="BC29" s="26">
        <f t="shared" si="5"/>
        <v>10000</v>
      </c>
      <c r="BD29" s="26">
        <f t="shared" si="5"/>
        <v>10000</v>
      </c>
      <c r="BE29" s="26">
        <f t="shared" si="5"/>
        <v>10000</v>
      </c>
      <c r="BF29" s="26">
        <f t="shared" si="5"/>
        <v>10000</v>
      </c>
      <c r="BG29" s="26">
        <f t="shared" si="5"/>
        <v>10000</v>
      </c>
      <c r="BH29" s="26">
        <f t="shared" si="5"/>
        <v>10000</v>
      </c>
    </row>
    <row r="30" spans="1:60" ht="12.75" customHeight="1">
      <c r="A30" s="21" t="s">
        <v>110</v>
      </c>
      <c r="B30" s="5">
        <f>'BS'!C38-'BS'!B38</f>
        <v>0</v>
      </c>
      <c r="C30" s="5">
        <f>'BS'!D38-'BS'!C38</f>
        <v>0</v>
      </c>
      <c r="D30" s="5">
        <f>'BS'!E38-'BS'!D38</f>
        <v>0</v>
      </c>
      <c r="E30" s="5">
        <f>'BS'!F38-'BS'!E38</f>
        <v>0</v>
      </c>
      <c r="F30" s="5">
        <f>'BS'!G38-'BS'!F38</f>
        <v>0</v>
      </c>
      <c r="G30" s="5">
        <f>'BS'!H38-'BS'!G38</f>
        <v>0</v>
      </c>
      <c r="H30" s="5">
        <f>'BS'!I38-'BS'!H38</f>
        <v>0</v>
      </c>
      <c r="I30" s="5">
        <f>'BS'!J38-'BS'!I38</f>
        <v>0</v>
      </c>
      <c r="J30" s="5">
        <f>'BS'!K38-'BS'!J38</f>
        <v>0</v>
      </c>
      <c r="K30" s="5">
        <f>'BS'!L38-'BS'!K38</f>
        <v>0</v>
      </c>
      <c r="L30" s="5">
        <f>'BS'!M38-'BS'!L38</f>
        <v>0</v>
      </c>
      <c r="M30" s="5">
        <f>'BS'!N38-'BS'!M38</f>
        <v>0</v>
      </c>
      <c r="N30" s="5">
        <f>'BS'!O38-'BS'!N38</f>
        <v>0</v>
      </c>
      <c r="O30" s="5">
        <f>'BS'!P38-'BS'!O38</f>
        <v>0</v>
      </c>
      <c r="P30" s="5">
        <f>'BS'!Q38-'BS'!P38</f>
        <v>0</v>
      </c>
      <c r="Q30" s="5">
        <f>'BS'!R38-'BS'!Q38</f>
        <v>0</v>
      </c>
      <c r="R30" s="5">
        <f>'BS'!S38-'BS'!R38</f>
        <v>0</v>
      </c>
      <c r="S30" s="5">
        <f>'BS'!T38-'BS'!S38</f>
        <v>0</v>
      </c>
      <c r="T30" s="5">
        <f>'BS'!U38-'BS'!T38</f>
        <v>0</v>
      </c>
      <c r="U30" s="5">
        <f>'BS'!V38-'BS'!U38</f>
        <v>0</v>
      </c>
      <c r="V30" s="5">
        <f>'BS'!W38-'BS'!V38</f>
        <v>0</v>
      </c>
      <c r="W30" s="5">
        <f>'BS'!X38-'BS'!W38</f>
        <v>0</v>
      </c>
      <c r="X30" s="5">
        <f>'BS'!Y38-'BS'!X38</f>
        <v>0</v>
      </c>
      <c r="Y30" s="5">
        <f>'BS'!Z38-'BS'!Y38</f>
        <v>0</v>
      </c>
      <c r="Z30" s="5">
        <f>'BS'!AA38-'BS'!Z38</f>
        <v>0</v>
      </c>
      <c r="AA30" s="5">
        <f>'BS'!AB38-'BS'!AA38</f>
        <v>0</v>
      </c>
      <c r="AB30" s="5">
        <f>'BS'!AC38-'BS'!AB38</f>
        <v>0</v>
      </c>
      <c r="AC30" s="5">
        <f>'BS'!AD38-'BS'!AC38</f>
        <v>0</v>
      </c>
      <c r="AD30" s="5">
        <f>'BS'!AE38-'BS'!AD38</f>
        <v>0</v>
      </c>
      <c r="AE30" s="5">
        <f>'BS'!AF38-'BS'!AE38</f>
        <v>0</v>
      </c>
      <c r="AF30" s="5">
        <f>'BS'!AG38-'BS'!AF38</f>
        <v>0</v>
      </c>
      <c r="AG30" s="5">
        <f>'BS'!AH38-'BS'!AG38</f>
        <v>0</v>
      </c>
      <c r="AH30" s="5">
        <f>'BS'!AI38-'BS'!AH38</f>
        <v>0</v>
      </c>
      <c r="AI30" s="5">
        <f>'BS'!AJ38-'BS'!AI38</f>
        <v>0</v>
      </c>
      <c r="AJ30" s="5">
        <f>'BS'!AK38-'BS'!AJ38</f>
        <v>0</v>
      </c>
      <c r="AK30" s="5">
        <f>'BS'!AL38-'BS'!AK38</f>
        <v>0</v>
      </c>
      <c r="AL30" s="5">
        <f>'BS'!AM38-'BS'!AL38</f>
        <v>0</v>
      </c>
      <c r="AM30" s="5">
        <f>'BS'!AN38-'BS'!AM38</f>
        <v>0</v>
      </c>
      <c r="AN30" s="5">
        <f>'BS'!AO38-'BS'!AN38</f>
        <v>0</v>
      </c>
      <c r="AO30" s="5">
        <f>'BS'!AP38-'BS'!AO38</f>
        <v>0</v>
      </c>
      <c r="AP30" s="5">
        <f>'BS'!AQ38-'BS'!AP38</f>
        <v>0</v>
      </c>
      <c r="AQ30" s="5">
        <f>'BS'!AR38-'BS'!AQ38</f>
        <v>0</v>
      </c>
      <c r="AR30" s="5">
        <f>'BS'!AS38-'BS'!AR38</f>
        <v>0</v>
      </c>
      <c r="AS30" s="5">
        <f>'BS'!AT38-'BS'!AS38</f>
        <v>0</v>
      </c>
      <c r="AT30" s="5">
        <f>'BS'!AU38-'BS'!AT38</f>
        <v>0</v>
      </c>
      <c r="AU30" s="5">
        <f>'BS'!AV38-'BS'!AU38</f>
        <v>0</v>
      </c>
      <c r="AV30" s="5">
        <f>'BS'!AW38-'BS'!AV38</f>
        <v>0</v>
      </c>
      <c r="AW30" s="34">
        <v>-10000</v>
      </c>
      <c r="AX30" s="34">
        <v>-10000</v>
      </c>
      <c r="AY30" s="34">
        <v>-10000</v>
      </c>
      <c r="AZ30" s="34">
        <v>-10000</v>
      </c>
      <c r="BA30" s="34">
        <v>-10000</v>
      </c>
      <c r="BB30" s="34">
        <v>-10000</v>
      </c>
      <c r="BC30" s="34">
        <v>-10000</v>
      </c>
      <c r="BD30" s="34">
        <v>-10000</v>
      </c>
      <c r="BE30" s="34">
        <v>-10000</v>
      </c>
      <c r="BF30" s="34">
        <v>-10000</v>
      </c>
      <c r="BG30" s="34">
        <v>-10000</v>
      </c>
      <c r="BH30" s="34">
        <v>-10000</v>
      </c>
    </row>
    <row r="31" spans="1:60" ht="12.75">
      <c r="A31" s="21" t="s">
        <v>75</v>
      </c>
      <c r="B31" s="5">
        <f>'BS'!C46-'BS'!B46+'BS'!C47-'BS'!B47</f>
        <v>0</v>
      </c>
      <c r="C31" s="5">
        <f>'BS'!D46-'BS'!C46+'BS'!D47-'BS'!C47</f>
        <v>0</v>
      </c>
      <c r="D31" s="5">
        <f>'BS'!E46-'BS'!D46+'BS'!E47-'BS'!D47</f>
        <v>0</v>
      </c>
      <c r="E31" s="5">
        <f>'BS'!F46-'BS'!E46+'BS'!F47-'BS'!E47</f>
        <v>0</v>
      </c>
      <c r="F31" s="5">
        <f>'BS'!G46-'BS'!F46+'BS'!G47-'BS'!F47</f>
        <v>0</v>
      </c>
      <c r="G31" s="5">
        <f>'BS'!H46-'BS'!G46+'BS'!H47-'BS'!G47</f>
        <v>0</v>
      </c>
      <c r="H31" s="5">
        <f>'BS'!I46-'BS'!H46+'BS'!I47-'BS'!H47</f>
        <v>0</v>
      </c>
      <c r="I31" s="5">
        <f>'BS'!J46-'BS'!I46+'BS'!J47-'BS'!I47</f>
        <v>0</v>
      </c>
      <c r="J31" s="5">
        <f>'BS'!K46-'BS'!J46+'BS'!K47-'BS'!J47</f>
        <v>0</v>
      </c>
      <c r="K31" s="5">
        <f>'BS'!L46-'BS'!K46+'BS'!L47-'BS'!K47</f>
        <v>0</v>
      </c>
      <c r="L31" s="5">
        <f>'BS'!M46-'BS'!L46+'BS'!M47-'BS'!L47</f>
        <v>0</v>
      </c>
      <c r="M31" s="5">
        <f>'BS'!N46-'BS'!M46+'BS'!N47-'BS'!M47-'BS'!M48</f>
        <v>0</v>
      </c>
      <c r="N31" s="5">
        <f>'BS'!O46-'BS'!N46+'BS'!O47-'BS'!N47</f>
        <v>0</v>
      </c>
      <c r="O31" s="5">
        <f>'BS'!P46-'BS'!O46+'BS'!P47-'BS'!O47</f>
        <v>0</v>
      </c>
      <c r="P31" s="5">
        <f>'BS'!Q46-'BS'!P46+'BS'!Q47-'BS'!P47</f>
        <v>0</v>
      </c>
      <c r="Q31" s="5">
        <f>'BS'!R46-'BS'!Q46+'BS'!R47-'BS'!Q47</f>
        <v>0</v>
      </c>
      <c r="R31" s="5">
        <f>'BS'!S46-'BS'!R46+'BS'!S47-'BS'!R47</f>
        <v>0</v>
      </c>
      <c r="S31" s="5">
        <f>'BS'!T46-'BS'!S46+'BS'!T47-'BS'!S47</f>
        <v>0</v>
      </c>
      <c r="T31" s="5">
        <f>'BS'!U46-'BS'!T46+'BS'!U47-'BS'!T47</f>
        <v>0</v>
      </c>
      <c r="U31" s="5">
        <f>'BS'!V46-'BS'!U46+'BS'!V47-'BS'!U47</f>
        <v>0</v>
      </c>
      <c r="V31" s="5">
        <f>'BS'!W46-'BS'!V46+'BS'!W47-'BS'!V47</f>
        <v>0</v>
      </c>
      <c r="W31" s="5">
        <f>'BS'!X46-'BS'!W46+'BS'!X47-'BS'!W47</f>
        <v>0</v>
      </c>
      <c r="X31" s="5">
        <f>'BS'!Y46-'BS'!X46+'BS'!Y47-'BS'!X47</f>
        <v>0</v>
      </c>
      <c r="Y31" s="5">
        <f>'BS'!Z46-'BS'!Y46+'BS'!Z47-'BS'!Y47-'BS'!Y48</f>
        <v>0</v>
      </c>
      <c r="Z31" s="5">
        <f>'BS'!AA46-'BS'!Z46+'BS'!AA47-'BS'!Z47</f>
        <v>0</v>
      </c>
      <c r="AA31" s="5">
        <f>'BS'!AB46-'BS'!AA46+'BS'!AB47-'BS'!AA47</f>
        <v>0</v>
      </c>
      <c r="AB31" s="5">
        <f>'BS'!AC46-'BS'!AB46+'BS'!AC47-'BS'!AB47</f>
        <v>0</v>
      </c>
      <c r="AC31" s="5">
        <f>'BS'!AD46-'BS'!AC46+'BS'!AD47-'BS'!AC47</f>
        <v>0</v>
      </c>
      <c r="AD31" s="5">
        <f>'BS'!AE46-'BS'!AD46+'BS'!AE47-'BS'!AD47</f>
        <v>0</v>
      </c>
      <c r="AE31" s="5">
        <f>'BS'!AF46-'BS'!AE46+'BS'!AF47-'BS'!AE47</f>
        <v>0</v>
      </c>
      <c r="AF31" s="5">
        <f>'BS'!AG46-'BS'!AF46+'BS'!AG47-'BS'!AF47</f>
        <v>0</v>
      </c>
      <c r="AG31" s="5">
        <f>'BS'!AH46-'BS'!AG46+'BS'!AH47-'BS'!AG47</f>
        <v>0</v>
      </c>
      <c r="AH31" s="5">
        <f>'BS'!AI46-'BS'!AH46+'BS'!AI47-'BS'!AH47</f>
        <v>0</v>
      </c>
      <c r="AI31" s="5">
        <f>'BS'!AJ46-'BS'!AI46+'BS'!AJ47-'BS'!AI47</f>
        <v>0</v>
      </c>
      <c r="AJ31" s="5">
        <f>'BS'!AK46-'BS'!AJ46+'BS'!AK47-'BS'!AJ47</f>
        <v>0</v>
      </c>
      <c r="AK31" s="5">
        <f>'BS'!AL46-'BS'!AK46+'BS'!AL47-'BS'!AK47-'BS'!AK48</f>
        <v>0</v>
      </c>
      <c r="AL31" s="5">
        <f>'BS'!AM46-'BS'!AL46+'BS'!AM47-'BS'!AL47</f>
        <v>0</v>
      </c>
      <c r="AM31" s="5">
        <f>'BS'!AN46-'BS'!AM46+'BS'!AN47-'BS'!AM47</f>
        <v>0</v>
      </c>
      <c r="AN31" s="5">
        <f>'BS'!AO46-'BS'!AN46+'BS'!AO47-'BS'!AN47</f>
        <v>0</v>
      </c>
      <c r="AO31" s="5">
        <f>'BS'!AP46-'BS'!AO46+'BS'!AP47-'BS'!AO47</f>
        <v>0</v>
      </c>
      <c r="AP31" s="5">
        <f>'BS'!AQ46-'BS'!AP46+'BS'!AQ47-'BS'!AP47</f>
        <v>0</v>
      </c>
      <c r="AQ31" s="5">
        <f>'BS'!AR46-'BS'!AQ46+'BS'!AR47-'BS'!AQ47</f>
        <v>0</v>
      </c>
      <c r="AR31" s="5">
        <f>'BS'!AS46-'BS'!AR46+'BS'!AS47-'BS'!AR47</f>
        <v>0</v>
      </c>
      <c r="AS31" s="5">
        <f>'BS'!AT46-'BS'!AS46+'BS'!AT47-'BS'!AS47</f>
        <v>0</v>
      </c>
      <c r="AT31" s="5">
        <f>'BS'!AU46-'BS'!AT46+'BS'!AU47-'BS'!AT47</f>
        <v>0</v>
      </c>
      <c r="AU31" s="5">
        <f>'BS'!AV46-'BS'!AU46+'BS'!AV47-'BS'!AU47</f>
        <v>0</v>
      </c>
      <c r="AV31" s="5">
        <f>'BS'!AW46-'BS'!AV46+'BS'!AW47-'BS'!AV47</f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</row>
    <row r="32" s="9" customFormat="1" ht="12.75" customHeight="1">
      <c r="A32" s="23"/>
    </row>
    <row r="33" spans="1:60" ht="12.75">
      <c r="A33" s="32" t="s">
        <v>76</v>
      </c>
      <c r="B33" s="5">
        <f aca="true" t="shared" si="6" ref="B33:AG33">SUM(B29:B31)</f>
        <v>0</v>
      </c>
      <c r="C33" s="5">
        <f t="shared" si="6"/>
        <v>0</v>
      </c>
      <c r="D33" s="5">
        <f t="shared" si="6"/>
        <v>0</v>
      </c>
      <c r="E33" s="5">
        <f t="shared" si="6"/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5">
        <f t="shared" si="6"/>
        <v>0</v>
      </c>
      <c r="T33" s="5">
        <f t="shared" si="6"/>
        <v>0</v>
      </c>
      <c r="U33" s="5">
        <f t="shared" si="6"/>
        <v>0</v>
      </c>
      <c r="V33" s="5">
        <f t="shared" si="6"/>
        <v>0</v>
      </c>
      <c r="W33" s="5">
        <f t="shared" si="6"/>
        <v>0</v>
      </c>
      <c r="X33" s="5">
        <f t="shared" si="6"/>
        <v>0</v>
      </c>
      <c r="Y33" s="5">
        <f t="shared" si="6"/>
        <v>0</v>
      </c>
      <c r="Z33" s="5">
        <f t="shared" si="6"/>
        <v>0</v>
      </c>
      <c r="AA33" s="5">
        <f t="shared" si="6"/>
        <v>0</v>
      </c>
      <c r="AB33" s="5">
        <f t="shared" si="6"/>
        <v>0</v>
      </c>
      <c r="AC33" s="5">
        <f t="shared" si="6"/>
        <v>0</v>
      </c>
      <c r="AD33" s="5">
        <f t="shared" si="6"/>
        <v>0</v>
      </c>
      <c r="AE33" s="5">
        <f t="shared" si="6"/>
        <v>0</v>
      </c>
      <c r="AF33" s="5">
        <f t="shared" si="6"/>
        <v>0</v>
      </c>
      <c r="AG33" s="5">
        <f t="shared" si="6"/>
        <v>0</v>
      </c>
      <c r="AH33" s="5">
        <f aca="true" t="shared" si="7" ref="AH33:BH33">SUM(AH29:AH31)</f>
        <v>0</v>
      </c>
      <c r="AI33" s="5">
        <f t="shared" si="7"/>
        <v>0</v>
      </c>
      <c r="AJ33" s="5">
        <f t="shared" si="7"/>
        <v>0</v>
      </c>
      <c r="AK33" s="5">
        <f t="shared" si="7"/>
        <v>0</v>
      </c>
      <c r="AL33" s="5">
        <f t="shared" si="7"/>
        <v>0</v>
      </c>
      <c r="AM33" s="5">
        <f t="shared" si="7"/>
        <v>0</v>
      </c>
      <c r="AN33" s="5">
        <f t="shared" si="7"/>
        <v>0</v>
      </c>
      <c r="AO33" s="5">
        <f t="shared" si="7"/>
        <v>0</v>
      </c>
      <c r="AP33" s="5">
        <f t="shared" si="7"/>
        <v>0</v>
      </c>
      <c r="AQ33" s="5">
        <f t="shared" si="7"/>
        <v>0</v>
      </c>
      <c r="AR33" s="5">
        <f t="shared" si="7"/>
        <v>0</v>
      </c>
      <c r="AS33" s="5">
        <f t="shared" si="7"/>
        <v>0</v>
      </c>
      <c r="AT33" s="5">
        <f t="shared" si="7"/>
        <v>0</v>
      </c>
      <c r="AU33" s="5">
        <f t="shared" si="7"/>
        <v>0</v>
      </c>
      <c r="AV33" s="5">
        <f t="shared" si="7"/>
        <v>0</v>
      </c>
      <c r="AW33" s="5">
        <f t="shared" si="7"/>
        <v>75000</v>
      </c>
      <c r="AX33" s="5">
        <f t="shared" si="7"/>
        <v>0</v>
      </c>
      <c r="AY33" s="5">
        <f t="shared" si="7"/>
        <v>0</v>
      </c>
      <c r="AZ33" s="5">
        <f t="shared" si="7"/>
        <v>0</v>
      </c>
      <c r="BA33" s="5">
        <f t="shared" si="7"/>
        <v>0</v>
      </c>
      <c r="BB33" s="5">
        <f t="shared" si="7"/>
        <v>0</v>
      </c>
      <c r="BC33" s="5">
        <f t="shared" si="7"/>
        <v>0</v>
      </c>
      <c r="BD33" s="5">
        <f t="shared" si="7"/>
        <v>0</v>
      </c>
      <c r="BE33" s="5">
        <f t="shared" si="7"/>
        <v>0</v>
      </c>
      <c r="BF33" s="5">
        <f t="shared" si="7"/>
        <v>0</v>
      </c>
      <c r="BG33" s="5">
        <f t="shared" si="7"/>
        <v>0</v>
      </c>
      <c r="BH33" s="5">
        <f t="shared" si="7"/>
        <v>0</v>
      </c>
    </row>
    <row r="34" ht="12.75">
      <c r="A34" s="33"/>
    </row>
    <row r="35" spans="1:60" ht="12.75">
      <c r="A35" s="32" t="s">
        <v>77</v>
      </c>
      <c r="B35" s="5">
        <f aca="true" t="shared" si="8" ref="B35:AG35">B26+B33</f>
        <v>0</v>
      </c>
      <c r="C35" s="5">
        <f t="shared" si="8"/>
        <v>0</v>
      </c>
      <c r="D35" s="5">
        <f t="shared" si="8"/>
        <v>0</v>
      </c>
      <c r="E35" s="5">
        <f t="shared" si="8"/>
        <v>0</v>
      </c>
      <c r="F35" s="5">
        <f t="shared" si="8"/>
        <v>0</v>
      </c>
      <c r="G35" s="5">
        <f t="shared" si="8"/>
        <v>0</v>
      </c>
      <c r="H35" s="5">
        <f t="shared" si="8"/>
        <v>0</v>
      </c>
      <c r="I35" s="5">
        <f t="shared" si="8"/>
        <v>0</v>
      </c>
      <c r="J35" s="5">
        <f t="shared" si="8"/>
        <v>0</v>
      </c>
      <c r="K35" s="5">
        <f t="shared" si="8"/>
        <v>0</v>
      </c>
      <c r="L35" s="5">
        <f t="shared" si="8"/>
        <v>0</v>
      </c>
      <c r="M35" s="5">
        <f t="shared" si="8"/>
        <v>0</v>
      </c>
      <c r="N35" s="5">
        <f t="shared" si="8"/>
        <v>0</v>
      </c>
      <c r="O35" s="5">
        <f t="shared" si="8"/>
        <v>0</v>
      </c>
      <c r="P35" s="5">
        <f t="shared" si="8"/>
        <v>0</v>
      </c>
      <c r="Q35" s="5">
        <f t="shared" si="8"/>
        <v>0</v>
      </c>
      <c r="R35" s="5">
        <f t="shared" si="8"/>
        <v>0</v>
      </c>
      <c r="S35" s="5">
        <f t="shared" si="8"/>
        <v>0</v>
      </c>
      <c r="T35" s="5">
        <f t="shared" si="8"/>
        <v>0</v>
      </c>
      <c r="U35" s="5">
        <f t="shared" si="8"/>
        <v>0</v>
      </c>
      <c r="V35" s="5">
        <f t="shared" si="8"/>
        <v>0</v>
      </c>
      <c r="W35" s="5">
        <f t="shared" si="8"/>
        <v>0</v>
      </c>
      <c r="X35" s="5">
        <f t="shared" si="8"/>
        <v>0</v>
      </c>
      <c r="Y35" s="5">
        <f t="shared" si="8"/>
        <v>0</v>
      </c>
      <c r="Z35" s="5">
        <f t="shared" si="8"/>
        <v>0</v>
      </c>
      <c r="AA35" s="5">
        <f t="shared" si="8"/>
        <v>0</v>
      </c>
      <c r="AB35" s="5">
        <f t="shared" si="8"/>
        <v>0</v>
      </c>
      <c r="AC35" s="5">
        <f t="shared" si="8"/>
        <v>0</v>
      </c>
      <c r="AD35" s="5">
        <f t="shared" si="8"/>
        <v>0</v>
      </c>
      <c r="AE35" s="5">
        <f t="shared" si="8"/>
        <v>0</v>
      </c>
      <c r="AF35" s="5">
        <f t="shared" si="8"/>
        <v>0</v>
      </c>
      <c r="AG35" s="5">
        <f t="shared" si="8"/>
        <v>0</v>
      </c>
      <c r="AH35" s="5">
        <f aca="true" t="shared" si="9" ref="AH35:BH35">AH26+AH33</f>
        <v>0</v>
      </c>
      <c r="AI35" s="5">
        <f t="shared" si="9"/>
        <v>0</v>
      </c>
      <c r="AJ35" s="5">
        <f t="shared" si="9"/>
        <v>0</v>
      </c>
      <c r="AK35" s="5">
        <f t="shared" si="9"/>
        <v>0</v>
      </c>
      <c r="AL35" s="5">
        <f t="shared" si="9"/>
        <v>0</v>
      </c>
      <c r="AM35" s="5">
        <f t="shared" si="9"/>
        <v>0</v>
      </c>
      <c r="AN35" s="5">
        <f t="shared" si="9"/>
        <v>0</v>
      </c>
      <c r="AO35" s="5">
        <f t="shared" si="9"/>
        <v>0</v>
      </c>
      <c r="AP35" s="5">
        <f t="shared" si="9"/>
        <v>0</v>
      </c>
      <c r="AQ35" s="5">
        <f t="shared" si="9"/>
        <v>0</v>
      </c>
      <c r="AR35" s="5">
        <f t="shared" si="9"/>
        <v>0</v>
      </c>
      <c r="AS35" s="5">
        <f t="shared" si="9"/>
        <v>0</v>
      </c>
      <c r="AT35" s="5">
        <f t="shared" si="9"/>
        <v>0</v>
      </c>
      <c r="AU35" s="5">
        <f t="shared" si="9"/>
        <v>0</v>
      </c>
      <c r="AV35" s="5">
        <f t="shared" si="9"/>
        <v>0</v>
      </c>
      <c r="AW35" s="5">
        <f t="shared" si="9"/>
        <v>75000</v>
      </c>
      <c r="AX35" s="5">
        <f t="shared" si="9"/>
        <v>0</v>
      </c>
      <c r="AY35" s="5">
        <f t="shared" si="9"/>
        <v>0</v>
      </c>
      <c r="AZ35" s="5">
        <f t="shared" si="9"/>
        <v>0</v>
      </c>
      <c r="BA35" s="5">
        <f t="shared" si="9"/>
        <v>0</v>
      </c>
      <c r="BB35" s="5">
        <f t="shared" si="9"/>
        <v>0</v>
      </c>
      <c r="BC35" s="5">
        <f t="shared" si="9"/>
        <v>0</v>
      </c>
      <c r="BD35" s="5">
        <f t="shared" si="9"/>
        <v>0</v>
      </c>
      <c r="BE35" s="5">
        <f t="shared" si="9"/>
        <v>0</v>
      </c>
      <c r="BF35" s="5">
        <f t="shared" si="9"/>
        <v>0</v>
      </c>
      <c r="BG35" s="5">
        <f t="shared" si="9"/>
        <v>0</v>
      </c>
      <c r="BH35" s="5">
        <f t="shared" si="9"/>
        <v>0</v>
      </c>
    </row>
    <row r="36" ht="12.75">
      <c r="A36" s="32"/>
    </row>
    <row r="37" spans="1:60" ht="12.75">
      <c r="A37" s="21" t="s">
        <v>78</v>
      </c>
      <c r="B37" s="5">
        <f>'BS'!B8</f>
        <v>0</v>
      </c>
      <c r="C37" s="5">
        <f>'BS'!C8</f>
        <v>0</v>
      </c>
      <c r="D37" s="5">
        <f>'BS'!D8</f>
        <v>0</v>
      </c>
      <c r="E37" s="5">
        <f>'BS'!E8</f>
        <v>0</v>
      </c>
      <c r="F37" s="5">
        <f>'BS'!F8</f>
        <v>0</v>
      </c>
      <c r="G37" s="5">
        <f>'BS'!G8</f>
        <v>0</v>
      </c>
      <c r="H37" s="5">
        <f>'BS'!H8</f>
        <v>0</v>
      </c>
      <c r="I37" s="5">
        <f>'BS'!I8</f>
        <v>0</v>
      </c>
      <c r="J37" s="5">
        <f>'BS'!J8</f>
        <v>0</v>
      </c>
      <c r="K37" s="5">
        <f>'BS'!K8</f>
        <v>0</v>
      </c>
      <c r="L37" s="5">
        <f>'BS'!L8</f>
        <v>0</v>
      </c>
      <c r="M37" s="5">
        <f>'BS'!M8</f>
        <v>0</v>
      </c>
      <c r="N37" s="5">
        <f>'BS'!N8</f>
        <v>0</v>
      </c>
      <c r="O37" s="5">
        <f>'BS'!O8</f>
        <v>0</v>
      </c>
      <c r="P37" s="5">
        <f>'BS'!P8</f>
        <v>0</v>
      </c>
      <c r="Q37" s="5">
        <f>'BS'!Q8</f>
        <v>0</v>
      </c>
      <c r="R37" s="5">
        <f>'BS'!R8</f>
        <v>0</v>
      </c>
      <c r="S37" s="5">
        <f>'BS'!S8</f>
        <v>0</v>
      </c>
      <c r="T37" s="5">
        <f>'BS'!T8</f>
        <v>0</v>
      </c>
      <c r="U37" s="5">
        <f>'BS'!U8</f>
        <v>0</v>
      </c>
      <c r="V37" s="5">
        <f>'BS'!V8</f>
        <v>0</v>
      </c>
      <c r="W37" s="5">
        <f>'BS'!W8</f>
        <v>0</v>
      </c>
      <c r="X37" s="5">
        <f>'BS'!X8</f>
        <v>0</v>
      </c>
      <c r="Y37" s="5">
        <f>'BS'!Y8</f>
        <v>0</v>
      </c>
      <c r="Z37" s="5">
        <f>'BS'!Z8</f>
        <v>0</v>
      </c>
      <c r="AA37" s="5">
        <f>'BS'!AA8</f>
        <v>0</v>
      </c>
      <c r="AB37" s="5">
        <f>'BS'!AB8</f>
        <v>0</v>
      </c>
      <c r="AC37" s="5">
        <f>'BS'!AC8</f>
        <v>0</v>
      </c>
      <c r="AD37" s="5">
        <f>'BS'!AD8</f>
        <v>0</v>
      </c>
      <c r="AE37" s="5">
        <f>'BS'!AE8</f>
        <v>0</v>
      </c>
      <c r="AF37" s="5">
        <f>'BS'!AF8</f>
        <v>0</v>
      </c>
      <c r="AG37" s="5">
        <f>'BS'!AG8</f>
        <v>0</v>
      </c>
      <c r="AH37" s="5">
        <f>'BS'!AH8</f>
        <v>0</v>
      </c>
      <c r="AI37" s="5">
        <f>'BS'!AI8</f>
        <v>0</v>
      </c>
      <c r="AJ37" s="5">
        <f>'BS'!AJ8</f>
        <v>0</v>
      </c>
      <c r="AK37" s="5">
        <f>'BS'!AK8</f>
        <v>0</v>
      </c>
      <c r="AL37" s="5">
        <f>'BS'!AL8</f>
        <v>0</v>
      </c>
      <c r="AM37" s="5">
        <f>'BS'!AM8</f>
        <v>0</v>
      </c>
      <c r="AN37" s="5">
        <f>'BS'!AN8</f>
        <v>0</v>
      </c>
      <c r="AO37" s="5">
        <f>'BS'!AO8</f>
        <v>0</v>
      </c>
      <c r="AP37" s="5">
        <f>'BS'!AP8</f>
        <v>0</v>
      </c>
      <c r="AQ37" s="5">
        <f>'BS'!AQ8</f>
        <v>0</v>
      </c>
      <c r="AR37" s="5">
        <f>'BS'!AR8</f>
        <v>0</v>
      </c>
      <c r="AS37" s="5">
        <f>'BS'!AS8</f>
        <v>0</v>
      </c>
      <c r="AT37" s="5">
        <f>'BS'!AT8</f>
        <v>0</v>
      </c>
      <c r="AU37" s="5">
        <f>'BS'!AU8</f>
        <v>0</v>
      </c>
      <c r="AV37" s="5">
        <f>'BS'!AV8</f>
        <v>0</v>
      </c>
      <c r="AW37" s="5">
        <f>'BS'!AW8</f>
        <v>0</v>
      </c>
      <c r="AX37" s="5">
        <f>'BS'!AX8</f>
        <v>75000</v>
      </c>
      <c r="AY37" s="5">
        <f>'BS'!AY8</f>
        <v>75000</v>
      </c>
      <c r="AZ37" s="5">
        <f>'BS'!AZ8</f>
        <v>75000</v>
      </c>
      <c r="BA37" s="5">
        <f>'BS'!BA8</f>
        <v>75000</v>
      </c>
      <c r="BB37" s="5">
        <f>'BS'!BB8</f>
        <v>75000</v>
      </c>
      <c r="BC37" s="5">
        <f>'BS'!BC8</f>
        <v>75000</v>
      </c>
      <c r="BD37" s="5">
        <f>'BS'!BD8</f>
        <v>75000</v>
      </c>
      <c r="BE37" s="5">
        <f>'BS'!BE8</f>
        <v>75000</v>
      </c>
      <c r="BF37" s="5">
        <f>'BS'!BF8</f>
        <v>75000</v>
      </c>
      <c r="BG37" s="5">
        <f>'BS'!BG8</f>
        <v>75000</v>
      </c>
      <c r="BH37" s="5">
        <f>'BS'!BH8</f>
        <v>75000</v>
      </c>
    </row>
    <row r="38" ht="12.75">
      <c r="A38" s="21"/>
    </row>
    <row r="39" spans="1:60" ht="13.5" thickBot="1">
      <c r="A39" s="21" t="s">
        <v>79</v>
      </c>
      <c r="B39" s="37">
        <f>B35+B37</f>
        <v>0</v>
      </c>
      <c r="C39" s="37">
        <f>C35+C37</f>
        <v>0</v>
      </c>
      <c r="D39" s="37">
        <f aca="true" t="shared" si="10" ref="D39:AG39">D35+D37</f>
        <v>0</v>
      </c>
      <c r="E39" s="37">
        <f t="shared" si="10"/>
        <v>0</v>
      </c>
      <c r="F39" s="37">
        <f t="shared" si="10"/>
        <v>0</v>
      </c>
      <c r="G39" s="37">
        <f t="shared" si="10"/>
        <v>0</v>
      </c>
      <c r="H39" s="37">
        <f t="shared" si="10"/>
        <v>0</v>
      </c>
      <c r="I39" s="37">
        <f t="shared" si="10"/>
        <v>0</v>
      </c>
      <c r="J39" s="37">
        <f t="shared" si="10"/>
        <v>0</v>
      </c>
      <c r="K39" s="37">
        <f t="shared" si="10"/>
        <v>0</v>
      </c>
      <c r="L39" s="37">
        <f t="shared" si="10"/>
        <v>0</v>
      </c>
      <c r="M39" s="37">
        <f t="shared" si="10"/>
        <v>0</v>
      </c>
      <c r="N39" s="37">
        <f t="shared" si="10"/>
        <v>0</v>
      </c>
      <c r="O39" s="37">
        <f t="shared" si="10"/>
        <v>0</v>
      </c>
      <c r="P39" s="37">
        <f t="shared" si="10"/>
        <v>0</v>
      </c>
      <c r="Q39" s="37">
        <f t="shared" si="10"/>
        <v>0</v>
      </c>
      <c r="R39" s="37">
        <f t="shared" si="10"/>
        <v>0</v>
      </c>
      <c r="S39" s="37">
        <f t="shared" si="10"/>
        <v>0</v>
      </c>
      <c r="T39" s="37">
        <f t="shared" si="10"/>
        <v>0</v>
      </c>
      <c r="U39" s="37">
        <f t="shared" si="10"/>
        <v>0</v>
      </c>
      <c r="V39" s="37">
        <f t="shared" si="10"/>
        <v>0</v>
      </c>
      <c r="W39" s="37">
        <f>W35+W37</f>
        <v>0</v>
      </c>
      <c r="X39" s="37">
        <f t="shared" si="10"/>
        <v>0</v>
      </c>
      <c r="Y39" s="37">
        <f>Y35+Y37</f>
        <v>0</v>
      </c>
      <c r="Z39" s="37">
        <f t="shared" si="10"/>
        <v>0</v>
      </c>
      <c r="AA39" s="37">
        <f t="shared" si="10"/>
        <v>0</v>
      </c>
      <c r="AB39" s="37">
        <f t="shared" si="10"/>
        <v>0</v>
      </c>
      <c r="AC39" s="37">
        <f t="shared" si="10"/>
        <v>0</v>
      </c>
      <c r="AD39" s="37">
        <f t="shared" si="10"/>
        <v>0</v>
      </c>
      <c r="AE39" s="37">
        <f t="shared" si="10"/>
        <v>0</v>
      </c>
      <c r="AF39" s="37">
        <f t="shared" si="10"/>
        <v>0</v>
      </c>
      <c r="AG39" s="37">
        <f t="shared" si="10"/>
        <v>0</v>
      </c>
      <c r="AH39" s="37">
        <f aca="true" t="shared" si="11" ref="AH39:AS39">AH35+AH37</f>
        <v>0</v>
      </c>
      <c r="AI39" s="37">
        <f t="shared" si="11"/>
        <v>0</v>
      </c>
      <c r="AJ39" s="37">
        <f t="shared" si="11"/>
        <v>0</v>
      </c>
      <c r="AK39" s="37">
        <f t="shared" si="11"/>
        <v>0</v>
      </c>
      <c r="AL39" s="37">
        <f t="shared" si="11"/>
        <v>0</v>
      </c>
      <c r="AM39" s="37">
        <f t="shared" si="11"/>
        <v>0</v>
      </c>
      <c r="AN39" s="37">
        <f t="shared" si="11"/>
        <v>0</v>
      </c>
      <c r="AO39" s="37">
        <f t="shared" si="11"/>
        <v>0</v>
      </c>
      <c r="AP39" s="37">
        <f t="shared" si="11"/>
        <v>0</v>
      </c>
      <c r="AQ39" s="37">
        <f t="shared" si="11"/>
        <v>0</v>
      </c>
      <c r="AR39" s="37">
        <f t="shared" si="11"/>
        <v>0</v>
      </c>
      <c r="AS39" s="37">
        <f t="shared" si="11"/>
        <v>0</v>
      </c>
      <c r="AT39" s="37">
        <f>AT35+AT37</f>
        <v>0</v>
      </c>
      <c r="AU39" s="37">
        <f>AU35+AU37</f>
        <v>0</v>
      </c>
      <c r="AV39" s="37">
        <f>AV35+AV37</f>
        <v>0</v>
      </c>
      <c r="AW39" s="37">
        <f aca="true" t="shared" si="12" ref="AW39:BH39">AW35+AW37</f>
        <v>75000</v>
      </c>
      <c r="AX39" s="37">
        <f t="shared" si="12"/>
        <v>75000</v>
      </c>
      <c r="AY39" s="37">
        <f t="shared" si="12"/>
        <v>75000</v>
      </c>
      <c r="AZ39" s="37">
        <f t="shared" si="12"/>
        <v>75000</v>
      </c>
      <c r="BA39" s="37">
        <f t="shared" si="12"/>
        <v>75000</v>
      </c>
      <c r="BB39" s="37">
        <f t="shared" si="12"/>
        <v>75000</v>
      </c>
      <c r="BC39" s="37">
        <f t="shared" si="12"/>
        <v>75000</v>
      </c>
      <c r="BD39" s="37">
        <f t="shared" si="12"/>
        <v>75000</v>
      </c>
      <c r="BE39" s="37">
        <f t="shared" si="12"/>
        <v>75000</v>
      </c>
      <c r="BF39" s="37">
        <f t="shared" si="12"/>
        <v>75000</v>
      </c>
      <c r="BG39" s="37">
        <f t="shared" si="12"/>
        <v>75000</v>
      </c>
      <c r="BH39" s="37">
        <f t="shared" si="12"/>
        <v>75000</v>
      </c>
    </row>
    <row r="40" spans="2:60" ht="13.5" thickTop="1">
      <c r="B40" s="5">
        <f>B39-'BS'!C8</f>
        <v>0</v>
      </c>
      <c r="C40" s="5">
        <f>C39-'BS'!D8</f>
        <v>0</v>
      </c>
      <c r="D40" s="5">
        <f>D39-'BS'!E8</f>
        <v>0</v>
      </c>
      <c r="E40" s="5">
        <f>E39-'BS'!F8</f>
        <v>0</v>
      </c>
      <c r="F40" s="5">
        <f>F39-'BS'!G8</f>
        <v>0</v>
      </c>
      <c r="G40" s="5">
        <f>G39-'BS'!H8</f>
        <v>0</v>
      </c>
      <c r="H40" s="5">
        <f>H39-'BS'!I8</f>
        <v>0</v>
      </c>
      <c r="I40" s="5">
        <f>I39-'BS'!J8</f>
        <v>0</v>
      </c>
      <c r="J40" s="5">
        <f>J39-'BS'!K8</f>
        <v>0</v>
      </c>
      <c r="K40" s="5">
        <f>K39-'BS'!L8</f>
        <v>0</v>
      </c>
      <c r="L40" s="5">
        <f>L39-'BS'!M8</f>
        <v>0</v>
      </c>
      <c r="M40" s="5">
        <f>M39-'BS'!N8</f>
        <v>0</v>
      </c>
      <c r="N40" s="5">
        <f>N39-'BS'!O8</f>
        <v>0</v>
      </c>
      <c r="O40" s="5">
        <f>O39-'BS'!P8</f>
        <v>0</v>
      </c>
      <c r="P40" s="5">
        <f>P39-'BS'!Q8</f>
        <v>0</v>
      </c>
      <c r="Q40" s="5">
        <f>Q39-'BS'!R8</f>
        <v>0</v>
      </c>
      <c r="R40" s="5">
        <f>R39-'BS'!S8</f>
        <v>0</v>
      </c>
      <c r="S40" s="5">
        <f>S39-'BS'!T8</f>
        <v>0</v>
      </c>
      <c r="T40" s="5">
        <f>T39-'BS'!U8</f>
        <v>0</v>
      </c>
      <c r="U40" s="5">
        <f>U39-'BS'!V8</f>
        <v>0</v>
      </c>
      <c r="V40" s="5">
        <f>V39-'BS'!W8</f>
        <v>0</v>
      </c>
      <c r="W40" s="5">
        <f>W39-'BS'!X8</f>
        <v>0</v>
      </c>
      <c r="X40" s="5">
        <f>X39-'BS'!Y8</f>
        <v>0</v>
      </c>
      <c r="Y40" s="5">
        <f>Y39-'BS'!Z8</f>
        <v>0</v>
      </c>
      <c r="Z40" s="5">
        <f>Z39-'BS'!AA8</f>
        <v>0</v>
      </c>
      <c r="AA40" s="5">
        <f>AA39-'BS'!AB8</f>
        <v>0</v>
      </c>
      <c r="AB40" s="5">
        <f>AB39-'BS'!AC8</f>
        <v>0</v>
      </c>
      <c r="AC40" s="5">
        <f>AC39-'BS'!AD8</f>
        <v>0</v>
      </c>
      <c r="AD40" s="5">
        <f>AD39-'BS'!AE8</f>
        <v>0</v>
      </c>
      <c r="AE40" s="5">
        <f>AE39-'BS'!AF8</f>
        <v>0</v>
      </c>
      <c r="AF40" s="5">
        <f>AF39-'BS'!AG8</f>
        <v>0</v>
      </c>
      <c r="AG40" s="5">
        <f>AG39-'BS'!AH8</f>
        <v>0</v>
      </c>
      <c r="AH40" s="26">
        <f>AH39-'BS'!AI8</f>
        <v>0</v>
      </c>
      <c r="AI40" s="5">
        <f>AI39-'BS'!AJ8</f>
        <v>0</v>
      </c>
      <c r="AJ40" s="5">
        <f>AJ39-'BS'!AK8</f>
        <v>0</v>
      </c>
      <c r="AK40" s="5">
        <f>AK39-'BS'!AL8</f>
        <v>0</v>
      </c>
      <c r="AL40" s="5">
        <f>AL39-'BS'!AM8</f>
        <v>0</v>
      </c>
      <c r="AM40" s="5">
        <f>AM39-'BS'!AN8</f>
        <v>0</v>
      </c>
      <c r="AN40" s="5">
        <f>AN39-'BS'!AO8</f>
        <v>0</v>
      </c>
      <c r="AO40" s="5">
        <f>AO39-'BS'!AP8</f>
        <v>0</v>
      </c>
      <c r="AP40" s="5">
        <f>AP39-'BS'!AQ8</f>
        <v>0</v>
      </c>
      <c r="AQ40" s="5">
        <f>AQ39-'BS'!AR8</f>
        <v>0</v>
      </c>
      <c r="AR40" s="5">
        <f>AR39-'BS'!AS8</f>
        <v>0</v>
      </c>
      <c r="AS40" s="5">
        <f>AS39-'BS'!AT8</f>
        <v>0</v>
      </c>
      <c r="AT40" s="5">
        <f>AT39-'BS'!AU8</f>
        <v>0</v>
      </c>
      <c r="AU40" s="5">
        <f>AU39-'BS'!AV8</f>
        <v>0</v>
      </c>
      <c r="AV40" s="5">
        <f>AV39-'BS'!AW8</f>
        <v>0</v>
      </c>
      <c r="AW40" s="5">
        <f>AW39-'BS'!AX8</f>
        <v>0</v>
      </c>
      <c r="AX40" s="5">
        <f>AX39-'BS'!AY8</f>
        <v>0</v>
      </c>
      <c r="AY40" s="5">
        <f>AY39-'BS'!AZ8</f>
        <v>0</v>
      </c>
      <c r="AZ40" s="5">
        <f>AZ39-'BS'!BA8</f>
        <v>0</v>
      </c>
      <c r="BA40" s="5">
        <f>BA39-'BS'!BB8</f>
        <v>0</v>
      </c>
      <c r="BB40" s="5">
        <f>BB39-'BS'!BC8</f>
        <v>0</v>
      </c>
      <c r="BC40" s="5">
        <f>BC39-'BS'!BD8</f>
        <v>0</v>
      </c>
      <c r="BD40" s="5">
        <f>BD39-'BS'!BE8</f>
        <v>0</v>
      </c>
      <c r="BE40" s="5">
        <f>BE39-'BS'!BF8</f>
        <v>0</v>
      </c>
      <c r="BF40" s="5">
        <f>BF39-'BS'!BG8</f>
        <v>0</v>
      </c>
      <c r="BG40" s="5">
        <f>BG39-'BS'!BH8</f>
        <v>0</v>
      </c>
      <c r="BH40" s="5">
        <f>BH39-'BS'!BI8</f>
        <v>0</v>
      </c>
    </row>
    <row r="41" ht="12.75">
      <c r="AH41" s="26"/>
    </row>
    <row r="42" spans="1:60" ht="12.75">
      <c r="A42" s="5" t="s">
        <v>138</v>
      </c>
      <c r="B42" s="5">
        <f>'BS'!B33</f>
        <v>0</v>
      </c>
      <c r="C42" s="5">
        <f>'BS'!C33</f>
        <v>0</v>
      </c>
      <c r="D42" s="5">
        <f>'BS'!D33</f>
        <v>0</v>
      </c>
      <c r="E42" s="5">
        <f>'BS'!E33</f>
        <v>0</v>
      </c>
      <c r="F42" s="5">
        <f>'BS'!F33</f>
        <v>0</v>
      </c>
      <c r="G42" s="5">
        <f>'BS'!G33</f>
        <v>0</v>
      </c>
      <c r="H42" s="5">
        <f>'BS'!H33</f>
        <v>0</v>
      </c>
      <c r="I42" s="5">
        <f>'BS'!I33</f>
        <v>0</v>
      </c>
      <c r="J42" s="5">
        <f>'BS'!J33</f>
        <v>0</v>
      </c>
      <c r="K42" s="5">
        <f>'BS'!K33</f>
        <v>0</v>
      </c>
      <c r="L42" s="5">
        <f>'BS'!L33</f>
        <v>0</v>
      </c>
      <c r="M42" s="5">
        <f>'BS'!M33</f>
        <v>0</v>
      </c>
      <c r="N42" s="5">
        <f>'BS'!N33</f>
        <v>0</v>
      </c>
      <c r="O42" s="5">
        <f>'BS'!O33</f>
        <v>0</v>
      </c>
      <c r="P42" s="5">
        <f>'BS'!P33</f>
        <v>0</v>
      </c>
      <c r="Q42" s="5">
        <f>'BS'!Q33</f>
        <v>0</v>
      </c>
      <c r="R42" s="5">
        <f>'BS'!R33</f>
        <v>0</v>
      </c>
      <c r="S42" s="5">
        <f>'BS'!S33</f>
        <v>0</v>
      </c>
      <c r="T42" s="5">
        <f>'BS'!T33</f>
        <v>0</v>
      </c>
      <c r="U42" s="5">
        <f>'BS'!U33</f>
        <v>0</v>
      </c>
      <c r="V42" s="5">
        <f>'BS'!V33</f>
        <v>0</v>
      </c>
      <c r="W42" s="5">
        <f>'BS'!W33</f>
        <v>0</v>
      </c>
      <c r="X42" s="5">
        <f>'BS'!X33</f>
        <v>0</v>
      </c>
      <c r="Y42" s="5">
        <f>'BS'!Y33</f>
        <v>0</v>
      </c>
      <c r="Z42" s="5">
        <f>'BS'!Z33</f>
        <v>0</v>
      </c>
      <c r="AA42" s="5">
        <f>'BS'!AA33</f>
        <v>0</v>
      </c>
      <c r="AB42" s="5">
        <f>'BS'!AB33</f>
        <v>0</v>
      </c>
      <c r="AC42" s="5">
        <f>'BS'!AC33</f>
        <v>0</v>
      </c>
      <c r="AD42" s="5">
        <f>'BS'!AD33</f>
        <v>0</v>
      </c>
      <c r="AE42" s="5">
        <f>'BS'!AE33</f>
        <v>0</v>
      </c>
      <c r="AF42" s="5">
        <f>'BS'!AF33</f>
        <v>0</v>
      </c>
      <c r="AG42" s="5">
        <f>'BS'!AG33</f>
        <v>0</v>
      </c>
      <c r="AH42" s="5">
        <f>'BS'!AH33</f>
        <v>0</v>
      </c>
      <c r="AI42" s="5">
        <f>'BS'!AI33</f>
        <v>0</v>
      </c>
      <c r="AJ42" s="5">
        <f>'BS'!AJ33</f>
        <v>0</v>
      </c>
      <c r="AK42" s="5">
        <f>'BS'!AK33</f>
        <v>0</v>
      </c>
      <c r="AL42" s="5">
        <f>'BS'!AL33</f>
        <v>0</v>
      </c>
      <c r="AM42" s="5">
        <f>'BS'!AM33</f>
        <v>0</v>
      </c>
      <c r="AN42" s="5">
        <f>'BS'!AN33</f>
        <v>0</v>
      </c>
      <c r="AO42" s="5">
        <f>'BS'!AO33</f>
        <v>0</v>
      </c>
      <c r="AP42" s="5">
        <f>'BS'!AP33</f>
        <v>0</v>
      </c>
      <c r="AQ42" s="5">
        <f>'BS'!AQ33</f>
        <v>0</v>
      </c>
      <c r="AR42" s="5">
        <f>'BS'!AR33</f>
        <v>0</v>
      </c>
      <c r="AS42" s="5">
        <f>'BS'!AS33</f>
        <v>0</v>
      </c>
      <c r="AT42" s="5">
        <f>'BS'!AT33</f>
        <v>0</v>
      </c>
      <c r="AU42" s="5">
        <f>'BS'!AU33</f>
        <v>0</v>
      </c>
      <c r="AV42" s="5">
        <f>'BS'!AV33</f>
        <v>0</v>
      </c>
      <c r="AW42" s="5">
        <f>'BS'!AW33</f>
        <v>0</v>
      </c>
      <c r="AX42" s="5">
        <f>'BS'!AX33</f>
        <v>85000</v>
      </c>
      <c r="AY42" s="5">
        <f>'BS'!AY33</f>
        <v>95000</v>
      </c>
      <c r="AZ42" s="5">
        <f>'BS'!AZ33</f>
        <v>105000</v>
      </c>
      <c r="BA42" s="5">
        <f>'BS'!BA33</f>
        <v>115000</v>
      </c>
      <c r="BB42" s="5">
        <f>'BS'!BB33</f>
        <v>125000</v>
      </c>
      <c r="BC42" s="5">
        <f>'BS'!BC33</f>
        <v>135000</v>
      </c>
      <c r="BD42" s="5">
        <f>'BS'!BD33</f>
        <v>145000</v>
      </c>
      <c r="BE42" s="5">
        <f>'BS'!BE33</f>
        <v>155000</v>
      </c>
      <c r="BF42" s="5">
        <f>'BS'!BF33</f>
        <v>165000</v>
      </c>
      <c r="BG42" s="5">
        <f>'BS'!BG33</f>
        <v>175000</v>
      </c>
      <c r="BH42" s="5">
        <f>'BS'!BH33</f>
        <v>185000</v>
      </c>
    </row>
    <row r="43" spans="1:60" ht="12.75">
      <c r="A43" s="5" t="s">
        <v>139</v>
      </c>
      <c r="B43" s="5">
        <v>75000</v>
      </c>
      <c r="C43" s="5">
        <f>B43</f>
        <v>75000</v>
      </c>
      <c r="D43" s="5">
        <f aca="true" t="shared" si="13" ref="D43:AV43">C43</f>
        <v>75000</v>
      </c>
      <c r="E43" s="5">
        <f t="shared" si="13"/>
        <v>75000</v>
      </c>
      <c r="F43" s="5">
        <f t="shared" si="13"/>
        <v>75000</v>
      </c>
      <c r="G43" s="5">
        <f t="shared" si="13"/>
        <v>75000</v>
      </c>
      <c r="H43" s="5">
        <f t="shared" si="13"/>
        <v>75000</v>
      </c>
      <c r="I43" s="5">
        <f t="shared" si="13"/>
        <v>75000</v>
      </c>
      <c r="J43" s="5">
        <f t="shared" si="13"/>
        <v>75000</v>
      </c>
      <c r="K43" s="5">
        <f t="shared" si="13"/>
        <v>75000</v>
      </c>
      <c r="L43" s="5">
        <f t="shared" si="13"/>
        <v>75000</v>
      </c>
      <c r="M43" s="5">
        <f t="shared" si="13"/>
        <v>75000</v>
      </c>
      <c r="N43" s="5">
        <f t="shared" si="13"/>
        <v>75000</v>
      </c>
      <c r="O43" s="5">
        <f t="shared" si="13"/>
        <v>75000</v>
      </c>
      <c r="P43" s="5">
        <f t="shared" si="13"/>
        <v>75000</v>
      </c>
      <c r="Q43" s="5">
        <f t="shared" si="13"/>
        <v>75000</v>
      </c>
      <c r="R43" s="5">
        <f t="shared" si="13"/>
        <v>75000</v>
      </c>
      <c r="S43" s="5">
        <f t="shared" si="13"/>
        <v>75000</v>
      </c>
      <c r="T43" s="5">
        <f t="shared" si="13"/>
        <v>75000</v>
      </c>
      <c r="U43" s="5">
        <f t="shared" si="13"/>
        <v>75000</v>
      </c>
      <c r="V43" s="5">
        <f t="shared" si="13"/>
        <v>75000</v>
      </c>
      <c r="W43" s="5">
        <f t="shared" si="13"/>
        <v>75000</v>
      </c>
      <c r="X43" s="5">
        <f t="shared" si="13"/>
        <v>75000</v>
      </c>
      <c r="Y43" s="5">
        <f t="shared" si="13"/>
        <v>75000</v>
      </c>
      <c r="Z43" s="5">
        <f t="shared" si="13"/>
        <v>75000</v>
      </c>
      <c r="AA43" s="5">
        <f t="shared" si="13"/>
        <v>75000</v>
      </c>
      <c r="AB43" s="5">
        <f t="shared" si="13"/>
        <v>75000</v>
      </c>
      <c r="AC43" s="5">
        <f t="shared" si="13"/>
        <v>75000</v>
      </c>
      <c r="AD43" s="5">
        <f t="shared" si="13"/>
        <v>75000</v>
      </c>
      <c r="AE43" s="5">
        <f t="shared" si="13"/>
        <v>75000</v>
      </c>
      <c r="AF43" s="5">
        <f t="shared" si="13"/>
        <v>75000</v>
      </c>
      <c r="AG43" s="5">
        <f t="shared" si="13"/>
        <v>75000</v>
      </c>
      <c r="AH43" s="5">
        <f t="shared" si="13"/>
        <v>75000</v>
      </c>
      <c r="AI43" s="5">
        <f t="shared" si="13"/>
        <v>75000</v>
      </c>
      <c r="AJ43" s="5">
        <f t="shared" si="13"/>
        <v>75000</v>
      </c>
      <c r="AK43" s="5">
        <f t="shared" si="13"/>
        <v>75000</v>
      </c>
      <c r="AL43" s="5">
        <f t="shared" si="13"/>
        <v>75000</v>
      </c>
      <c r="AM43" s="5">
        <f t="shared" si="13"/>
        <v>75000</v>
      </c>
      <c r="AN43" s="5">
        <f t="shared" si="13"/>
        <v>75000</v>
      </c>
      <c r="AO43" s="5">
        <f t="shared" si="13"/>
        <v>75000</v>
      </c>
      <c r="AP43" s="5">
        <f t="shared" si="13"/>
        <v>75000</v>
      </c>
      <c r="AQ43" s="5">
        <f t="shared" si="13"/>
        <v>75000</v>
      </c>
      <c r="AR43" s="5">
        <f t="shared" si="13"/>
        <v>75000</v>
      </c>
      <c r="AS43" s="5">
        <f t="shared" si="13"/>
        <v>75000</v>
      </c>
      <c r="AT43" s="5">
        <f t="shared" si="13"/>
        <v>75000</v>
      </c>
      <c r="AU43" s="5">
        <f t="shared" si="13"/>
        <v>75000</v>
      </c>
      <c r="AV43" s="5">
        <f t="shared" si="13"/>
        <v>75000</v>
      </c>
      <c r="AW43" s="5">
        <f aca="true" t="shared" si="14" ref="AW43:BH43">AV43</f>
        <v>75000</v>
      </c>
      <c r="AX43" s="5">
        <f t="shared" si="14"/>
        <v>75000</v>
      </c>
      <c r="AY43" s="5">
        <f t="shared" si="14"/>
        <v>75000</v>
      </c>
      <c r="AZ43" s="5">
        <f t="shared" si="14"/>
        <v>75000</v>
      </c>
      <c r="BA43" s="5">
        <f t="shared" si="14"/>
        <v>75000</v>
      </c>
      <c r="BB43" s="5">
        <f t="shared" si="14"/>
        <v>75000</v>
      </c>
      <c r="BC43" s="5">
        <f t="shared" si="14"/>
        <v>75000</v>
      </c>
      <c r="BD43" s="5">
        <f t="shared" si="14"/>
        <v>75000</v>
      </c>
      <c r="BE43" s="5">
        <f t="shared" si="14"/>
        <v>75000</v>
      </c>
      <c r="BF43" s="5">
        <f t="shared" si="14"/>
        <v>75000</v>
      </c>
      <c r="BG43" s="5">
        <f t="shared" si="14"/>
        <v>75000</v>
      </c>
      <c r="BH43" s="5">
        <f t="shared" si="14"/>
        <v>75000</v>
      </c>
    </row>
    <row r="45" spans="1:60" ht="12.75">
      <c r="A45" s="5" t="s">
        <v>140</v>
      </c>
      <c r="AH45" s="5">
        <f aca="true" t="shared" si="15" ref="AH45:BH45">IF(AG39+AH26+AH31+AH30&gt;AH43,AG39+AH26+AH30+AH31-AH43,0)</f>
        <v>0</v>
      </c>
      <c r="AI45" s="5">
        <f t="shared" si="15"/>
        <v>0</v>
      </c>
      <c r="AJ45" s="5">
        <f t="shared" si="15"/>
        <v>0</v>
      </c>
      <c r="AK45" s="5">
        <f t="shared" si="15"/>
        <v>0</v>
      </c>
      <c r="AL45" s="5">
        <f t="shared" si="15"/>
        <v>0</v>
      </c>
      <c r="AM45" s="5">
        <f t="shared" si="15"/>
        <v>0</v>
      </c>
      <c r="AN45" s="5">
        <f t="shared" si="15"/>
        <v>0</v>
      </c>
      <c r="AO45" s="5">
        <f t="shared" si="15"/>
        <v>0</v>
      </c>
      <c r="AP45" s="5">
        <f t="shared" si="15"/>
        <v>0</v>
      </c>
      <c r="AQ45" s="5">
        <f t="shared" si="15"/>
        <v>0</v>
      </c>
      <c r="AR45" s="5">
        <f t="shared" si="15"/>
        <v>0</v>
      </c>
      <c r="AS45" s="5">
        <f t="shared" si="15"/>
        <v>0</v>
      </c>
      <c r="AT45" s="5">
        <f t="shared" si="15"/>
        <v>0</v>
      </c>
      <c r="AU45" s="5">
        <f t="shared" si="15"/>
        <v>0</v>
      </c>
      <c r="AV45" s="5">
        <f t="shared" si="15"/>
        <v>0</v>
      </c>
      <c r="AW45" s="5">
        <f t="shared" si="15"/>
        <v>0</v>
      </c>
      <c r="AX45" s="5">
        <f t="shared" si="15"/>
        <v>0</v>
      </c>
      <c r="AY45" s="5">
        <f t="shared" si="15"/>
        <v>0</v>
      </c>
      <c r="AZ45" s="5">
        <f t="shared" si="15"/>
        <v>0</v>
      </c>
      <c r="BA45" s="5">
        <f t="shared" si="15"/>
        <v>0</v>
      </c>
      <c r="BB45" s="5">
        <f t="shared" si="15"/>
        <v>0</v>
      </c>
      <c r="BC45" s="5">
        <f t="shared" si="15"/>
        <v>0</v>
      </c>
      <c r="BD45" s="5">
        <f t="shared" si="15"/>
        <v>0</v>
      </c>
      <c r="BE45" s="5">
        <f t="shared" si="15"/>
        <v>0</v>
      </c>
      <c r="BF45" s="5">
        <f t="shared" si="15"/>
        <v>0</v>
      </c>
      <c r="BG45" s="5">
        <f t="shared" si="15"/>
        <v>0</v>
      </c>
      <c r="BH45" s="5">
        <f t="shared" si="15"/>
        <v>0</v>
      </c>
    </row>
    <row r="47" spans="1:60" ht="12.75">
      <c r="A47" s="5" t="s">
        <v>141</v>
      </c>
      <c r="AH47" s="5">
        <f aca="true" t="shared" si="16" ref="AH47:BH47">IF(AG39+AH26+AH30+AH31&lt;AH43,AH43-(AG39+AH26+AH30+AH31),0)</f>
        <v>75000</v>
      </c>
      <c r="AI47" s="5">
        <f t="shared" si="16"/>
        <v>75000</v>
      </c>
      <c r="AJ47" s="5">
        <f t="shared" si="16"/>
        <v>75000</v>
      </c>
      <c r="AK47" s="5">
        <f t="shared" si="16"/>
        <v>75000</v>
      </c>
      <c r="AL47" s="5">
        <f t="shared" si="16"/>
        <v>75000</v>
      </c>
      <c r="AM47" s="5">
        <f t="shared" si="16"/>
        <v>75000</v>
      </c>
      <c r="AN47" s="5">
        <f t="shared" si="16"/>
        <v>75000</v>
      </c>
      <c r="AO47" s="5">
        <f t="shared" si="16"/>
        <v>75000</v>
      </c>
      <c r="AP47" s="5">
        <f t="shared" si="16"/>
        <v>75000</v>
      </c>
      <c r="AQ47" s="5">
        <f t="shared" si="16"/>
        <v>75000</v>
      </c>
      <c r="AR47" s="5">
        <f t="shared" si="16"/>
        <v>75000</v>
      </c>
      <c r="AS47" s="5">
        <f t="shared" si="16"/>
        <v>75000</v>
      </c>
      <c r="AT47" s="5">
        <f t="shared" si="16"/>
        <v>75000</v>
      </c>
      <c r="AU47" s="5">
        <f t="shared" si="16"/>
        <v>75000</v>
      </c>
      <c r="AV47" s="5">
        <f t="shared" si="16"/>
        <v>75000</v>
      </c>
      <c r="AW47" s="5">
        <f t="shared" si="16"/>
        <v>85000</v>
      </c>
      <c r="AX47" s="5">
        <f t="shared" si="16"/>
        <v>10000</v>
      </c>
      <c r="AY47" s="5">
        <f t="shared" si="16"/>
        <v>10000</v>
      </c>
      <c r="AZ47" s="5">
        <f t="shared" si="16"/>
        <v>10000</v>
      </c>
      <c r="BA47" s="5">
        <f t="shared" si="16"/>
        <v>10000</v>
      </c>
      <c r="BB47" s="5">
        <f t="shared" si="16"/>
        <v>10000</v>
      </c>
      <c r="BC47" s="5">
        <f t="shared" si="16"/>
        <v>10000</v>
      </c>
      <c r="BD47" s="5">
        <f t="shared" si="16"/>
        <v>10000</v>
      </c>
      <c r="BE47" s="5">
        <f t="shared" si="16"/>
        <v>10000</v>
      </c>
      <c r="BF47" s="5">
        <f t="shared" si="16"/>
        <v>10000</v>
      </c>
      <c r="BG47" s="5">
        <f t="shared" si="16"/>
        <v>10000</v>
      </c>
      <c r="BH47" s="5">
        <f t="shared" si="16"/>
        <v>10000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0"/>
  <sheetViews>
    <sheetView zoomScalePageLayoutView="0" workbookViewId="0" topLeftCell="AI1">
      <selection activeCell="A15" sqref="A15:AX19"/>
    </sheetView>
  </sheetViews>
  <sheetFormatPr defaultColWidth="8.8515625" defaultRowHeight="12.75"/>
  <cols>
    <col min="1" max="1" width="16.140625" style="0" customWidth="1"/>
    <col min="2" max="31" width="12.8515625" style="0" bestFit="1" customWidth="1"/>
    <col min="32" max="48" width="13.421875" style="0" bestFit="1" customWidth="1"/>
    <col min="49" max="50" width="12.8515625" style="0" bestFit="1" customWidth="1"/>
    <col min="51" max="51" width="11.8515625" style="0" bestFit="1" customWidth="1"/>
    <col min="52" max="53" width="10.8515625" style="0" bestFit="1" customWidth="1"/>
    <col min="54" max="59" width="11.28125" style="0" bestFit="1" customWidth="1"/>
    <col min="60" max="60" width="11.8515625" style="0" bestFit="1" customWidth="1"/>
  </cols>
  <sheetData>
    <row r="1" ht="12.75">
      <c r="A1" t="s">
        <v>136</v>
      </c>
    </row>
    <row r="2" spans="2:60" ht="12.75">
      <c r="B2" s="18" t="str">
        <f>'Rolling 12'!B5</f>
        <v>2008-12</v>
      </c>
      <c r="C2" s="18" t="str">
        <f>'Rolling 12'!C5</f>
        <v>2009-01</v>
      </c>
      <c r="D2" s="18" t="str">
        <f>'Rolling 12'!D5</f>
        <v>2009-02</v>
      </c>
      <c r="E2" s="18" t="str">
        <f>'Rolling 12'!E5</f>
        <v>2009-03</v>
      </c>
      <c r="F2" s="18" t="str">
        <f>'Rolling 12'!F5</f>
        <v>2009-04</v>
      </c>
      <c r="G2" s="18" t="str">
        <f>'Rolling 12'!G5</f>
        <v>2009-05</v>
      </c>
      <c r="H2" s="18" t="str">
        <f>'Rolling 12'!H5</f>
        <v>2009-06</v>
      </c>
      <c r="I2" s="18" t="str">
        <f>'Rolling 12'!I5</f>
        <v>2009-07</v>
      </c>
      <c r="J2" s="18" t="str">
        <f>'Rolling 12'!J5</f>
        <v>2009-08</v>
      </c>
      <c r="K2" s="18" t="str">
        <f>'Rolling 12'!K5</f>
        <v>2009-09</v>
      </c>
      <c r="L2" s="18" t="str">
        <f>'Rolling 12'!L5</f>
        <v>2009-10</v>
      </c>
      <c r="M2" s="18" t="str">
        <f>'Rolling 12'!M5</f>
        <v>2009-11</v>
      </c>
      <c r="N2" s="18" t="str">
        <f>'Rolling 12'!N5</f>
        <v>2009-12</v>
      </c>
      <c r="O2" s="18" t="str">
        <f>'Rolling 12'!O5</f>
        <v>2010-01</v>
      </c>
      <c r="P2" s="18" t="str">
        <f>'Rolling 12'!P5</f>
        <v>2010-02</v>
      </c>
      <c r="Q2" s="18" t="str">
        <f>'Rolling 12'!Q5</f>
        <v>2010-03</v>
      </c>
      <c r="R2" s="18" t="str">
        <f>'Rolling 12'!R5</f>
        <v>2010-04</v>
      </c>
      <c r="S2" s="18" t="str">
        <f>'Rolling 12'!S5</f>
        <v>2010-05</v>
      </c>
      <c r="T2" s="18" t="str">
        <f>'Rolling 12'!T5</f>
        <v>2010-06</v>
      </c>
      <c r="U2" s="18" t="str">
        <f>'Rolling 12'!U5</f>
        <v>2010-07</v>
      </c>
      <c r="V2" s="18" t="str">
        <f>'Rolling 12'!V5</f>
        <v>2010-08</v>
      </c>
      <c r="W2" s="18" t="str">
        <f>'Rolling 12'!W5</f>
        <v>2010-09</v>
      </c>
      <c r="X2" s="18" t="str">
        <f>'Rolling 12'!X5</f>
        <v>2010-10</v>
      </c>
      <c r="Y2" s="18" t="str">
        <f>'Rolling 12'!Y5</f>
        <v>2010-11</v>
      </c>
      <c r="Z2" s="18" t="str">
        <f>'Rolling 12'!Z5</f>
        <v>2010-12</v>
      </c>
      <c r="AA2" s="18" t="str">
        <f>'Rolling 12'!AA5</f>
        <v>2011-01</v>
      </c>
      <c r="AB2" s="18" t="str">
        <f>'Rolling 12'!AB5</f>
        <v>2011-02</v>
      </c>
      <c r="AC2" s="18" t="str">
        <f>'Rolling 12'!AC5</f>
        <v>2011-03</v>
      </c>
      <c r="AD2" s="18" t="str">
        <f>'Rolling 12'!AD5</f>
        <v>2011-04</v>
      </c>
      <c r="AE2" s="18" t="str">
        <f>'Rolling 12'!AE5</f>
        <v>2011-05</v>
      </c>
      <c r="AF2" s="18" t="str">
        <f>'Rolling 12'!AF5</f>
        <v>2011-06</v>
      </c>
      <c r="AG2" s="18" t="str">
        <f>'Rolling 12'!AG5</f>
        <v>2011-07</v>
      </c>
      <c r="AH2" s="18" t="str">
        <f>'Rolling 12'!AH5</f>
        <v>2011-08</v>
      </c>
      <c r="AI2" s="18" t="str">
        <f>'Rolling 12'!AI5</f>
        <v>2011-09</v>
      </c>
      <c r="AJ2" s="18" t="str">
        <f>'Rolling 12'!AJ5</f>
        <v>2011-10</v>
      </c>
      <c r="AK2" s="18" t="str">
        <f>'Rolling 12'!AK5</f>
        <v>2011-11</v>
      </c>
      <c r="AL2" s="18" t="str">
        <f>'Rolling 12'!AL5</f>
        <v>2011-12</v>
      </c>
      <c r="AM2" s="18" t="str">
        <f>'Rolling 12'!AM5</f>
        <v>2012-01</v>
      </c>
      <c r="AN2" s="18" t="str">
        <f>'Rolling 12'!AN5</f>
        <v>2012-02</v>
      </c>
      <c r="AO2" s="18" t="str">
        <f>'Rolling 12'!AO5</f>
        <v>2012-03</v>
      </c>
      <c r="AP2" s="18" t="str">
        <f>'Rolling 12'!AP5</f>
        <v>2012-04</v>
      </c>
      <c r="AQ2" s="18" t="str">
        <f>'Rolling 12'!AQ5</f>
        <v>2012-05</v>
      </c>
      <c r="AR2" s="18" t="str">
        <f>'Rolling 12'!AR5</f>
        <v>2012-06</v>
      </c>
      <c r="AS2" s="18" t="str">
        <f>'Rolling 12'!AS5</f>
        <v>2012-07</v>
      </c>
      <c r="AT2" s="18" t="str">
        <f>'Rolling 12'!AT5</f>
        <v>2012-08</v>
      </c>
      <c r="AU2" s="18" t="str">
        <f>'Rolling 12'!AU5</f>
        <v>2012-09</v>
      </c>
      <c r="AV2" s="18" t="str">
        <f>'Rolling 12'!AV5</f>
        <v>2012-10</v>
      </c>
      <c r="AW2" s="18" t="str">
        <f>'Rolling 12'!AW5</f>
        <v>2012-11</v>
      </c>
      <c r="AX2" s="18" t="str">
        <f>'Rolling 12'!AX5</f>
        <v>2012-12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2.75">
      <c r="A3" t="s">
        <v>137</v>
      </c>
      <c r="B3" s="18">
        <f>'Rolling 12'!B7</f>
        <v>0</v>
      </c>
      <c r="C3" s="18">
        <f>'Rolling 12'!C7</f>
        <v>0</v>
      </c>
      <c r="D3" s="18">
        <f>'Rolling 12'!D7</f>
        <v>0</v>
      </c>
      <c r="E3" s="18">
        <f>'Rolling 12'!E7</f>
        <v>0</v>
      </c>
      <c r="F3" s="18">
        <f>'Rolling 12'!F7</f>
        <v>0</v>
      </c>
      <c r="G3" s="18">
        <f>'Rolling 12'!G7</f>
        <v>0</v>
      </c>
      <c r="H3" s="18">
        <f>'Rolling 12'!H7</f>
        <v>0</v>
      </c>
      <c r="I3" s="18">
        <f>'Rolling 12'!I7</f>
        <v>0</v>
      </c>
      <c r="J3" s="18">
        <f>'Rolling 12'!J7</f>
        <v>0</v>
      </c>
      <c r="K3" s="18">
        <f>'Rolling 12'!K7</f>
        <v>0</v>
      </c>
      <c r="L3" s="18">
        <f>'Rolling 12'!L7</f>
        <v>0</v>
      </c>
      <c r="M3" s="18">
        <f>'Rolling 12'!M7</f>
        <v>0</v>
      </c>
      <c r="N3" s="18">
        <f>'Rolling 12'!N7</f>
        <v>0</v>
      </c>
      <c r="O3" s="18">
        <f>'Rolling 12'!O7</f>
        <v>0</v>
      </c>
      <c r="P3" s="18">
        <f>'Rolling 12'!P7</f>
        <v>0</v>
      </c>
      <c r="Q3" s="18">
        <f>'Rolling 12'!Q7</f>
        <v>0</v>
      </c>
      <c r="R3" s="18">
        <f>'Rolling 12'!R7</f>
        <v>0</v>
      </c>
      <c r="S3" s="18">
        <f>'Rolling 12'!S7</f>
        <v>0</v>
      </c>
      <c r="T3" s="18">
        <f>'Rolling 12'!T7</f>
        <v>0</v>
      </c>
      <c r="U3" s="18">
        <f>'Rolling 12'!U7</f>
        <v>0</v>
      </c>
      <c r="V3" s="18">
        <f>'Rolling 12'!V7</f>
        <v>0</v>
      </c>
      <c r="W3" s="18">
        <f>'Rolling 12'!W7</f>
        <v>0</v>
      </c>
      <c r="X3" s="18">
        <f>'Rolling 12'!X7</f>
        <v>0</v>
      </c>
      <c r="Y3" s="18">
        <f>'Rolling 12'!Y7</f>
        <v>0</v>
      </c>
      <c r="Z3" s="18">
        <f>'Rolling 12'!Z7</f>
        <v>0</v>
      </c>
      <c r="AA3" s="18">
        <f>'Rolling 12'!AA7</f>
        <v>0</v>
      </c>
      <c r="AB3" s="18">
        <f>'Rolling 12'!AB7</f>
        <v>0</v>
      </c>
      <c r="AC3" s="18">
        <f>'Rolling 12'!AC7</f>
        <v>0</v>
      </c>
      <c r="AD3" s="18">
        <f>'Rolling 12'!AD7</f>
        <v>0</v>
      </c>
      <c r="AE3" s="18">
        <f>'Rolling 12'!AE7</f>
        <v>0</v>
      </c>
      <c r="AF3" s="18">
        <f>'Rolling 12'!AF7</f>
        <v>0</v>
      </c>
      <c r="AG3" s="18">
        <f>'Rolling 12'!AG7</f>
        <v>0</v>
      </c>
      <c r="AH3" s="18">
        <f>'Rolling 12'!AH7</f>
        <v>0</v>
      </c>
      <c r="AI3" s="18">
        <f>'Rolling 12'!AI7</f>
        <v>0</v>
      </c>
      <c r="AJ3" s="18">
        <f>'Rolling 12'!AJ7</f>
        <v>0</v>
      </c>
      <c r="AK3" s="18">
        <f>'Rolling 12'!AK7</f>
        <v>0</v>
      </c>
      <c r="AL3" s="18">
        <f>'Rolling 12'!AL7</f>
        <v>0</v>
      </c>
      <c r="AM3" s="18">
        <f>'Rolling 12'!AM7</f>
        <v>0</v>
      </c>
      <c r="AN3" s="18">
        <f>'Rolling 12'!AN7</f>
        <v>0</v>
      </c>
      <c r="AO3" s="18">
        <f>'Rolling 12'!AO7</f>
        <v>0</v>
      </c>
      <c r="AP3" s="18">
        <f>'Rolling 12'!AP7</f>
        <v>0</v>
      </c>
      <c r="AQ3" s="18">
        <f>'Rolling 12'!AQ7</f>
        <v>0</v>
      </c>
      <c r="AR3" s="18">
        <f>'Rolling 12'!AR7</f>
        <v>0</v>
      </c>
      <c r="AS3" s="18">
        <f>'Rolling 12'!AS7</f>
        <v>0</v>
      </c>
      <c r="AT3" s="18">
        <f>'Rolling 12'!AT7</f>
        <v>0</v>
      </c>
      <c r="AU3" s="18">
        <f>'Rolling 12'!AU7</f>
        <v>0</v>
      </c>
      <c r="AV3" s="18">
        <f>'Rolling 12'!AV7</f>
        <v>0</v>
      </c>
      <c r="AW3" s="18">
        <f>'Rolling 12'!AW7</f>
        <v>0</v>
      </c>
      <c r="AX3" s="18">
        <f>'Rolling 12'!AX7</f>
        <v>0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2.75">
      <c r="A4" t="s">
        <v>206</v>
      </c>
      <c r="B4" s="18">
        <f>'Rolling 12'!B17</f>
        <v>0</v>
      </c>
      <c r="C4" s="18">
        <f>'Rolling 12'!C17</f>
        <v>0</v>
      </c>
      <c r="D4" s="18">
        <f>'Rolling 12'!D17</f>
        <v>0</v>
      </c>
      <c r="E4" s="18">
        <f>'Rolling 12'!E17</f>
        <v>0</v>
      </c>
      <c r="F4" s="18">
        <f>'Rolling 12'!F17</f>
        <v>0</v>
      </c>
      <c r="G4" s="18">
        <f>'Rolling 12'!G17</f>
        <v>0</v>
      </c>
      <c r="H4" s="18">
        <f>'Rolling 12'!H17</f>
        <v>0</v>
      </c>
      <c r="I4" s="18">
        <f>'Rolling 12'!I17</f>
        <v>0</v>
      </c>
      <c r="J4" s="18">
        <f>'Rolling 12'!J17</f>
        <v>0</v>
      </c>
      <c r="K4" s="18">
        <f>'Rolling 12'!K17</f>
        <v>0</v>
      </c>
      <c r="L4" s="18">
        <f>'Rolling 12'!L17</f>
        <v>0</v>
      </c>
      <c r="M4" s="18">
        <f>'Rolling 12'!M17</f>
        <v>0</v>
      </c>
      <c r="N4" s="18">
        <f>'Rolling 12'!N17</f>
        <v>0</v>
      </c>
      <c r="O4" s="18">
        <f>'Rolling 12'!O17</f>
        <v>0</v>
      </c>
      <c r="P4" s="18">
        <f>'Rolling 12'!P17</f>
        <v>0</v>
      </c>
      <c r="Q4" s="18">
        <f>'Rolling 12'!Q17</f>
        <v>0</v>
      </c>
      <c r="R4" s="18">
        <f>'Rolling 12'!R17</f>
        <v>0</v>
      </c>
      <c r="S4" s="18">
        <f>'Rolling 12'!S17</f>
        <v>0</v>
      </c>
      <c r="T4" s="18">
        <f>'Rolling 12'!T17</f>
        <v>0</v>
      </c>
      <c r="U4" s="18">
        <f>'Rolling 12'!U17</f>
        <v>0</v>
      </c>
      <c r="V4" s="18">
        <f>'Rolling 12'!V17</f>
        <v>0</v>
      </c>
      <c r="W4" s="18">
        <f>'Rolling 12'!W17</f>
        <v>0</v>
      </c>
      <c r="X4" s="18">
        <f>'Rolling 12'!X17</f>
        <v>0</v>
      </c>
      <c r="Y4" s="18">
        <f>'Rolling 12'!Y17</f>
        <v>0</v>
      </c>
      <c r="Z4" s="18">
        <f>'Rolling 12'!Z17</f>
        <v>0</v>
      </c>
      <c r="AA4" s="18">
        <f>'Rolling 12'!AA17</f>
        <v>0</v>
      </c>
      <c r="AB4" s="18">
        <f>'Rolling 12'!AB17</f>
        <v>0</v>
      </c>
      <c r="AC4" s="18">
        <f>'Rolling 12'!AC17</f>
        <v>0</v>
      </c>
      <c r="AD4" s="18">
        <f>'Rolling 12'!AD17</f>
        <v>0</v>
      </c>
      <c r="AE4" s="18">
        <f>'Rolling 12'!AE17</f>
        <v>0</v>
      </c>
      <c r="AF4" s="18">
        <f>'Rolling 12'!AF17</f>
        <v>0</v>
      </c>
      <c r="AG4" s="18">
        <f>'Rolling 12'!AG17</f>
        <v>0</v>
      </c>
      <c r="AH4" s="18">
        <f>'Rolling 12'!AH17</f>
        <v>0</v>
      </c>
      <c r="AI4" s="18">
        <f>'Rolling 12'!AI17</f>
        <v>0</v>
      </c>
      <c r="AJ4" s="18">
        <f>'Rolling 12'!AJ17</f>
        <v>0</v>
      </c>
      <c r="AK4" s="18">
        <f>'Rolling 12'!AK17</f>
        <v>0</v>
      </c>
      <c r="AL4" s="18">
        <f>'Rolling 12'!AL17</f>
        <v>0</v>
      </c>
      <c r="AM4" s="18">
        <f>'Rolling 12'!AM17</f>
        <v>0</v>
      </c>
      <c r="AN4" s="18">
        <f>'Rolling 12'!AN17</f>
        <v>0</v>
      </c>
      <c r="AO4" s="18">
        <f>'Rolling 12'!AO17</f>
        <v>0</v>
      </c>
      <c r="AP4" s="18">
        <f>'Rolling 12'!AP17</f>
        <v>0</v>
      </c>
      <c r="AQ4" s="18">
        <f>'Rolling 12'!AQ17</f>
        <v>0</v>
      </c>
      <c r="AR4" s="18">
        <f>'Rolling 12'!AR17</f>
        <v>0</v>
      </c>
      <c r="AS4" s="18">
        <f>'Rolling 12'!AS17</f>
        <v>0</v>
      </c>
      <c r="AT4" s="18">
        <f>'Rolling 12'!AT17</f>
        <v>0</v>
      </c>
      <c r="AU4" s="18">
        <f>'Rolling 12'!AU17</f>
        <v>0</v>
      </c>
      <c r="AV4" s="18">
        <f>'Rolling 12'!AV17</f>
        <v>0</v>
      </c>
      <c r="AW4" s="18">
        <f>'Rolling 12'!AW17</f>
        <v>0</v>
      </c>
      <c r="AX4" s="18">
        <f>'Rolling 12'!AX17</f>
        <v>0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2.75">
      <c r="A5" t="s">
        <v>1</v>
      </c>
      <c r="B5" s="18">
        <f>'Rolling 12'!B37</f>
        <v>0</v>
      </c>
      <c r="C5" s="18">
        <f>'Rolling 12'!C37</f>
        <v>0</v>
      </c>
      <c r="D5" s="18">
        <f>'Rolling 12'!D37</f>
        <v>0</v>
      </c>
      <c r="E5" s="18">
        <f>'Rolling 12'!E37</f>
        <v>0</v>
      </c>
      <c r="F5" s="18">
        <f>'Rolling 12'!F37</f>
        <v>0</v>
      </c>
      <c r="G5" s="18">
        <f>'Rolling 12'!G37</f>
        <v>0</v>
      </c>
      <c r="H5" s="18">
        <f>'Rolling 12'!H37</f>
        <v>0</v>
      </c>
      <c r="I5" s="18">
        <f>'Rolling 12'!I37</f>
        <v>0</v>
      </c>
      <c r="J5" s="18">
        <f>'Rolling 12'!J37</f>
        <v>0</v>
      </c>
      <c r="K5" s="18">
        <f>'Rolling 12'!K37</f>
        <v>0</v>
      </c>
      <c r="L5" s="18">
        <f>'Rolling 12'!L37</f>
        <v>0</v>
      </c>
      <c r="M5" s="18">
        <f>'Rolling 12'!M37</f>
        <v>0</v>
      </c>
      <c r="N5" s="18">
        <f>'Rolling 12'!N37</f>
        <v>0</v>
      </c>
      <c r="O5" s="18">
        <f>'Rolling 12'!O37</f>
        <v>0</v>
      </c>
      <c r="P5" s="18">
        <f>'Rolling 12'!P37</f>
        <v>0</v>
      </c>
      <c r="Q5" s="18">
        <f>'Rolling 12'!Q37</f>
        <v>0</v>
      </c>
      <c r="R5" s="18">
        <f>'Rolling 12'!R37</f>
        <v>0</v>
      </c>
      <c r="S5" s="18">
        <f>'Rolling 12'!S37</f>
        <v>0</v>
      </c>
      <c r="T5" s="18">
        <f>'Rolling 12'!T37</f>
        <v>0</v>
      </c>
      <c r="U5" s="18">
        <f>'Rolling 12'!U37</f>
        <v>0</v>
      </c>
      <c r="V5" s="18">
        <f>'Rolling 12'!V37</f>
        <v>0</v>
      </c>
      <c r="W5" s="18">
        <f>'Rolling 12'!W37</f>
        <v>0</v>
      </c>
      <c r="X5" s="18">
        <f>'Rolling 12'!X37</f>
        <v>0</v>
      </c>
      <c r="Y5" s="18">
        <f>'Rolling 12'!Y37</f>
        <v>0</v>
      </c>
      <c r="Z5" s="18">
        <f>'Rolling 12'!Z37</f>
        <v>0</v>
      </c>
      <c r="AA5" s="18">
        <f>'Rolling 12'!AA37</f>
        <v>0</v>
      </c>
      <c r="AB5" s="18">
        <f>'Rolling 12'!AB37</f>
        <v>0</v>
      </c>
      <c r="AC5" s="18">
        <f>'Rolling 12'!AC37</f>
        <v>0</v>
      </c>
      <c r="AD5" s="18">
        <f>'Rolling 12'!AD37</f>
        <v>0</v>
      </c>
      <c r="AE5" s="18">
        <f>'Rolling 12'!AE37</f>
        <v>0</v>
      </c>
      <c r="AF5" s="18">
        <f>'Rolling 12'!AF37</f>
        <v>0</v>
      </c>
      <c r="AG5" s="18">
        <f>'Rolling 12'!AG37</f>
        <v>0</v>
      </c>
      <c r="AH5" s="18">
        <f>'Rolling 12'!AH37</f>
        <v>0</v>
      </c>
      <c r="AI5" s="18">
        <f>'Rolling 12'!AI37</f>
        <v>0</v>
      </c>
      <c r="AJ5" s="18">
        <f>'Rolling 12'!AJ37</f>
        <v>0</v>
      </c>
      <c r="AK5" s="18">
        <f>'Rolling 12'!AK37</f>
        <v>0</v>
      </c>
      <c r="AL5" s="18">
        <f>'Rolling 12'!AL37</f>
        <v>0</v>
      </c>
      <c r="AM5" s="18">
        <f>'Rolling 12'!AM37</f>
        <v>0</v>
      </c>
      <c r="AN5" s="18">
        <f>'Rolling 12'!AN37</f>
        <v>0</v>
      </c>
      <c r="AO5" s="18">
        <f>'Rolling 12'!AO37</f>
        <v>0</v>
      </c>
      <c r="AP5" s="18">
        <f>'Rolling 12'!AP37</f>
        <v>0</v>
      </c>
      <c r="AQ5" s="18">
        <f>'Rolling 12'!AQ37</f>
        <v>0</v>
      </c>
      <c r="AR5" s="18">
        <f>'Rolling 12'!AR37</f>
        <v>0</v>
      </c>
      <c r="AS5" s="18">
        <f>'Rolling 12'!AS37</f>
        <v>0</v>
      </c>
      <c r="AT5" s="18">
        <f>'Rolling 12'!AT37</f>
        <v>0</v>
      </c>
      <c r="AU5" s="18">
        <f>'Rolling 12'!AU37</f>
        <v>0</v>
      </c>
      <c r="AV5" s="18">
        <f>'Rolling 12'!AV37</f>
        <v>0</v>
      </c>
      <c r="AW5" s="18">
        <f>'Rolling 12'!AW37</f>
        <v>0</v>
      </c>
      <c r="AX5" s="18">
        <f>'Rolling 12'!AX37</f>
        <v>0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2.75">
      <c r="A6" t="s">
        <v>207</v>
      </c>
      <c r="B6" s="18">
        <f>'Rolling 12'!B22</f>
        <v>0</v>
      </c>
      <c r="C6" s="18">
        <f>'Rolling 12'!C22</f>
        <v>0</v>
      </c>
      <c r="D6" s="18">
        <f>'Rolling 12'!D22</f>
        <v>0</v>
      </c>
      <c r="E6" s="18">
        <f>'Rolling 12'!E22</f>
        <v>0</v>
      </c>
      <c r="F6" s="18">
        <f>'Rolling 12'!F22</f>
        <v>0</v>
      </c>
      <c r="G6" s="18">
        <f>'Rolling 12'!G22</f>
        <v>0</v>
      </c>
      <c r="H6" s="18">
        <f>'Rolling 12'!H22</f>
        <v>0</v>
      </c>
      <c r="I6" s="18">
        <f>'Rolling 12'!I22</f>
        <v>0</v>
      </c>
      <c r="J6" s="18">
        <f>'Rolling 12'!J22</f>
        <v>0</v>
      </c>
      <c r="K6" s="18">
        <f>'Rolling 12'!K22</f>
        <v>0</v>
      </c>
      <c r="L6" s="18">
        <f>'Rolling 12'!L22</f>
        <v>0</v>
      </c>
      <c r="M6" s="18">
        <f>'Rolling 12'!M22</f>
        <v>0</v>
      </c>
      <c r="N6" s="18">
        <f>'Rolling 12'!N22</f>
        <v>0</v>
      </c>
      <c r="O6" s="18">
        <f>'Rolling 12'!O22</f>
        <v>0</v>
      </c>
      <c r="P6" s="18">
        <f>'Rolling 12'!P22</f>
        <v>0</v>
      </c>
      <c r="Q6" s="18">
        <f>'Rolling 12'!Q22</f>
        <v>0</v>
      </c>
      <c r="R6" s="18">
        <f>'Rolling 12'!R22</f>
        <v>0</v>
      </c>
      <c r="S6" s="18">
        <f>'Rolling 12'!S22</f>
        <v>0</v>
      </c>
      <c r="T6" s="18">
        <f>'Rolling 12'!T22</f>
        <v>0</v>
      </c>
      <c r="U6" s="18">
        <f>'Rolling 12'!U22</f>
        <v>0</v>
      </c>
      <c r="V6" s="18">
        <f>'Rolling 12'!V22</f>
        <v>0</v>
      </c>
      <c r="W6" s="18">
        <f>'Rolling 12'!W22</f>
        <v>0</v>
      </c>
      <c r="X6" s="18">
        <f>'Rolling 12'!X22</f>
        <v>0</v>
      </c>
      <c r="Y6" s="18">
        <f>'Rolling 12'!Y22</f>
        <v>0</v>
      </c>
      <c r="Z6" s="18">
        <f>'Rolling 12'!Z22</f>
        <v>0</v>
      </c>
      <c r="AA6" s="18">
        <f>'Rolling 12'!AA22</f>
        <v>0</v>
      </c>
      <c r="AB6" s="18">
        <f>'Rolling 12'!AB22</f>
        <v>0</v>
      </c>
      <c r="AC6" s="18">
        <f>'Rolling 12'!AC22</f>
        <v>0</v>
      </c>
      <c r="AD6" s="18">
        <f>'Rolling 12'!AD22</f>
        <v>0</v>
      </c>
      <c r="AE6" s="18">
        <f>'Rolling 12'!AE22</f>
        <v>0</v>
      </c>
      <c r="AF6" s="18">
        <f>'Rolling 12'!AF22</f>
        <v>0</v>
      </c>
      <c r="AG6" s="18">
        <f>'Rolling 12'!AG22</f>
        <v>0</v>
      </c>
      <c r="AH6" s="18">
        <f>'Rolling 12'!AH22</f>
        <v>0</v>
      </c>
      <c r="AI6" s="18">
        <f>'Rolling 12'!AI22</f>
        <v>0</v>
      </c>
      <c r="AJ6" s="18">
        <f>'Rolling 12'!AJ22</f>
        <v>0</v>
      </c>
      <c r="AK6" s="18">
        <f>'Rolling 12'!AK22</f>
        <v>0</v>
      </c>
      <c r="AL6" s="18">
        <f>'Rolling 12'!AL22</f>
        <v>0</v>
      </c>
      <c r="AM6" s="18">
        <f>'Rolling 12'!AM22</f>
        <v>0</v>
      </c>
      <c r="AN6" s="18">
        <f>'Rolling 12'!AN22</f>
        <v>0</v>
      </c>
      <c r="AO6" s="18">
        <f>'Rolling 12'!AO22</f>
        <v>0</v>
      </c>
      <c r="AP6" s="18">
        <f>'Rolling 12'!AP22</f>
        <v>0</v>
      </c>
      <c r="AQ6" s="18">
        <f>'Rolling 12'!AQ22</f>
        <v>0</v>
      </c>
      <c r="AR6" s="18">
        <f>'Rolling 12'!AR22</f>
        <v>0</v>
      </c>
      <c r="AS6" s="18">
        <f>'Rolling 12'!AS22</f>
        <v>0</v>
      </c>
      <c r="AT6" s="18">
        <f>'Rolling 12'!AT22</f>
        <v>0</v>
      </c>
      <c r="AU6" s="18">
        <f>'Rolling 12'!AU22</f>
        <v>0</v>
      </c>
      <c r="AV6" s="18">
        <f>'Rolling 12'!AV22</f>
        <v>0</v>
      </c>
      <c r="AW6" s="18">
        <f>'Rolling 12'!AW22</f>
        <v>0</v>
      </c>
      <c r="AX6" s="18">
        <f>'Rolling 12'!AX22</f>
        <v>0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2.75">
      <c r="A7" t="s">
        <v>200</v>
      </c>
      <c r="B7" s="18">
        <f>'Rolling 12'!B11</f>
        <v>0</v>
      </c>
      <c r="C7" s="18">
        <f>'Rolling 12'!C11</f>
        <v>0</v>
      </c>
      <c r="D7" s="18">
        <f>'Rolling 12'!D11</f>
        <v>0</v>
      </c>
      <c r="E7" s="18">
        <f>'Rolling 12'!E11</f>
        <v>0</v>
      </c>
      <c r="F7" s="18">
        <f>'Rolling 12'!F11</f>
        <v>0</v>
      </c>
      <c r="G7" s="18">
        <f>'Rolling 12'!G11</f>
        <v>0</v>
      </c>
      <c r="H7" s="18">
        <f>'Rolling 12'!H11</f>
        <v>0</v>
      </c>
      <c r="I7" s="18">
        <f>'Rolling 12'!I11</f>
        <v>0</v>
      </c>
      <c r="J7" s="18">
        <f>'Rolling 12'!J11</f>
        <v>0</v>
      </c>
      <c r="K7" s="18">
        <f>'Rolling 12'!K11</f>
        <v>0</v>
      </c>
      <c r="L7" s="18">
        <f>'Rolling 12'!L11</f>
        <v>0</v>
      </c>
      <c r="M7" s="18">
        <f>'Rolling 12'!M11</f>
        <v>0</v>
      </c>
      <c r="N7" s="18">
        <f>'Rolling 12'!N11</f>
        <v>0</v>
      </c>
      <c r="O7" s="18">
        <f>'Rolling 12'!O11</f>
        <v>0</v>
      </c>
      <c r="P7" s="18">
        <f>'Rolling 12'!P11</f>
        <v>0</v>
      </c>
      <c r="Q7" s="18">
        <f>'Rolling 12'!Q11</f>
        <v>0</v>
      </c>
      <c r="R7" s="18">
        <f>'Rolling 12'!R11</f>
        <v>0</v>
      </c>
      <c r="S7" s="18">
        <f>'Rolling 12'!S11</f>
        <v>0</v>
      </c>
      <c r="T7" s="18">
        <f>'Rolling 12'!T11</f>
        <v>0</v>
      </c>
      <c r="U7" s="18">
        <f>'Rolling 12'!U11</f>
        <v>0</v>
      </c>
      <c r="V7" s="18">
        <f>'Rolling 12'!V11</f>
        <v>0</v>
      </c>
      <c r="W7" s="18">
        <f>'Rolling 12'!W11</f>
        <v>0</v>
      </c>
      <c r="X7" s="18">
        <f>'Rolling 12'!X11</f>
        <v>0</v>
      </c>
      <c r="Y7" s="18">
        <f>'Rolling 12'!Y11</f>
        <v>0</v>
      </c>
      <c r="Z7" s="18">
        <f>'Rolling 12'!Z11</f>
        <v>0</v>
      </c>
      <c r="AA7" s="18">
        <f>'Rolling 12'!AA11</f>
        <v>0</v>
      </c>
      <c r="AB7" s="18">
        <f>'Rolling 12'!AB11</f>
        <v>0</v>
      </c>
      <c r="AC7" s="18">
        <f>'Rolling 12'!AC11</f>
        <v>0</v>
      </c>
      <c r="AD7" s="18">
        <f>'Rolling 12'!AD11</f>
        <v>0</v>
      </c>
      <c r="AE7" s="18">
        <f>'Rolling 12'!AE11</f>
        <v>0</v>
      </c>
      <c r="AF7" s="18">
        <f>'Rolling 12'!AF11</f>
        <v>0</v>
      </c>
      <c r="AG7" s="18">
        <f>'Rolling 12'!AG11</f>
        <v>0</v>
      </c>
      <c r="AH7" s="18">
        <f>'Rolling 12'!AH11</f>
        <v>0</v>
      </c>
      <c r="AI7" s="18">
        <f>'Rolling 12'!AI11</f>
        <v>0</v>
      </c>
      <c r="AJ7" s="18">
        <f>'Rolling 12'!AJ11</f>
        <v>0</v>
      </c>
      <c r="AK7" s="18">
        <f>'Rolling 12'!AK11</f>
        <v>0</v>
      </c>
      <c r="AL7" s="18">
        <f>'Rolling 12'!AL11</f>
        <v>0</v>
      </c>
      <c r="AM7" s="18">
        <f>'Rolling 12'!AM11</f>
        <v>0</v>
      </c>
      <c r="AN7" s="18">
        <f>'Rolling 12'!AN11</f>
        <v>0</v>
      </c>
      <c r="AO7" s="18">
        <f>'Rolling 12'!AO11</f>
        <v>0</v>
      </c>
      <c r="AP7" s="18">
        <f>'Rolling 12'!AP11</f>
        <v>0</v>
      </c>
      <c r="AQ7" s="18">
        <f>'Rolling 12'!AQ11</f>
        <v>0</v>
      </c>
      <c r="AR7" s="18">
        <f>'Rolling 12'!AR11</f>
        <v>0</v>
      </c>
      <c r="AS7" s="18">
        <f>'Rolling 12'!AS11</f>
        <v>0</v>
      </c>
      <c r="AT7" s="18">
        <f>'Rolling 12'!AT11</f>
        <v>0</v>
      </c>
      <c r="AU7" s="18">
        <f>'Rolling 12'!AU11</f>
        <v>0</v>
      </c>
      <c r="AV7" s="18">
        <f>'Rolling 12'!AV11</f>
        <v>0</v>
      </c>
      <c r="AW7" s="18">
        <f>'Rolling 12'!AW11</f>
        <v>0</v>
      </c>
      <c r="AX7" s="18">
        <f>'Rolling 12'!AX11</f>
        <v>0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9" spans="2:49" ht="12.75">
      <c r="B9" s="18" t="str">
        <f>'CF'!M6</f>
        <v>2009-01</v>
      </c>
      <c r="C9" s="18" t="str">
        <f>'CF'!N6</f>
        <v>2009-02</v>
      </c>
      <c r="D9" s="18" t="str">
        <f>'CF'!O6</f>
        <v>2009-03</v>
      </c>
      <c r="E9" s="18" t="str">
        <f>'CF'!P6</f>
        <v>2009-04</v>
      </c>
      <c r="F9" s="18" t="str">
        <f>'CF'!Q6</f>
        <v>2009-05</v>
      </c>
      <c r="G9" s="18" t="str">
        <f>'CF'!R6</f>
        <v>2009-06</v>
      </c>
      <c r="H9" s="18" t="str">
        <f>'CF'!S6</f>
        <v>2009-07</v>
      </c>
      <c r="I9" s="18" t="str">
        <f>'CF'!T6</f>
        <v>2009-08</v>
      </c>
      <c r="J9" s="18" t="str">
        <f>'CF'!U6</f>
        <v>2009-09</v>
      </c>
      <c r="K9" s="18" t="str">
        <f>'CF'!V6</f>
        <v>2009-10</v>
      </c>
      <c r="L9" s="18" t="str">
        <f>'CF'!W6</f>
        <v>2009-11</v>
      </c>
      <c r="M9" s="18" t="str">
        <f>'CF'!X6</f>
        <v>2009-12</v>
      </c>
      <c r="N9" s="18" t="str">
        <f>'CF'!Y6</f>
        <v>2010-01</v>
      </c>
      <c r="O9" s="18" t="str">
        <f>'CF'!Z6</f>
        <v>2010-02</v>
      </c>
      <c r="P9" s="18" t="str">
        <f>'CF'!AA6</f>
        <v>2010-03</v>
      </c>
      <c r="Q9" s="18" t="str">
        <f>'CF'!AB6</f>
        <v>2010-04</v>
      </c>
      <c r="R9" s="18" t="str">
        <f>'CF'!AC6</f>
        <v>2010-05</v>
      </c>
      <c r="S9" s="18" t="str">
        <f>'CF'!AD6</f>
        <v>2010-06</v>
      </c>
      <c r="T9" s="18" t="str">
        <f>'CF'!AE6</f>
        <v>2010-07</v>
      </c>
      <c r="U9" s="18" t="str">
        <f>'CF'!AF6</f>
        <v>2010-08</v>
      </c>
      <c r="V9" s="18" t="str">
        <f>'CF'!AG6</f>
        <v>2010-09</v>
      </c>
      <c r="W9" s="18" t="str">
        <f>'CF'!AH6</f>
        <v>2010-10</v>
      </c>
      <c r="X9" s="18" t="str">
        <f>'CF'!AI6</f>
        <v>2010-11</v>
      </c>
      <c r="Y9" s="18" t="str">
        <f>'CF'!AJ6</f>
        <v>2010-12</v>
      </c>
      <c r="Z9" s="18" t="str">
        <f>'CF'!AK6</f>
        <v>2011-01</v>
      </c>
      <c r="AA9" s="18" t="str">
        <f>'CF'!AL6</f>
        <v>2011-02</v>
      </c>
      <c r="AB9" s="18" t="str">
        <f>'CF'!AM6</f>
        <v>2011-03</v>
      </c>
      <c r="AC9" s="18" t="str">
        <f>'CF'!AN6</f>
        <v>2011-04</v>
      </c>
      <c r="AD9" s="18" t="str">
        <f>'CF'!AO6</f>
        <v>2011-05</v>
      </c>
      <c r="AE9" s="18" t="str">
        <f>'CF'!AP6</f>
        <v>2011-06</v>
      </c>
      <c r="AF9" s="18" t="str">
        <f>'CF'!AQ6</f>
        <v>2011-07</v>
      </c>
      <c r="AG9" s="18" t="str">
        <f>'CF'!AR6</f>
        <v>2011-08</v>
      </c>
      <c r="AH9" s="18" t="str">
        <f>'CF'!AS6</f>
        <v>2011-09</v>
      </c>
      <c r="AI9" s="18" t="str">
        <f>'CF'!AT6</f>
        <v>2011-10</v>
      </c>
      <c r="AJ9" s="18" t="str">
        <f>'CF'!AU6</f>
        <v>2011-11</v>
      </c>
      <c r="AK9" s="18" t="str">
        <f>'CF'!AV6</f>
        <v>2011-12</v>
      </c>
      <c r="AL9" s="18" t="str">
        <f>'CF'!AW6</f>
        <v>2012-01</v>
      </c>
      <c r="AM9" s="18" t="str">
        <f>'CF'!AX6</f>
        <v>2012-02</v>
      </c>
      <c r="AN9" s="18" t="str">
        <f>'CF'!AY6</f>
        <v>2012-03</v>
      </c>
      <c r="AO9" s="18" t="str">
        <f>'CF'!AZ6</f>
        <v>2012-04</v>
      </c>
      <c r="AP9" s="18" t="str">
        <f>'CF'!BA6</f>
        <v>2012-05</v>
      </c>
      <c r="AQ9" s="18" t="str">
        <f>'CF'!BB6</f>
        <v>2012-06</v>
      </c>
      <c r="AR9" s="18" t="str">
        <f>'CF'!BC6</f>
        <v>2012-07</v>
      </c>
      <c r="AS9" s="18" t="str">
        <f>'CF'!BD6</f>
        <v>2012-08</v>
      </c>
      <c r="AT9" s="18" t="str">
        <f>'CF'!BE6</f>
        <v>2012-09</v>
      </c>
      <c r="AU9" s="18" t="str">
        <f>'CF'!BF6</f>
        <v>2012-10</v>
      </c>
      <c r="AV9" s="18" t="str">
        <f>'CF'!BG6</f>
        <v>2012-11</v>
      </c>
      <c r="AW9" s="18" t="str">
        <f>'CF'!BH6</f>
        <v>2012-12</v>
      </c>
    </row>
    <row r="10" spans="1:49" ht="12.75">
      <c r="A10" t="s">
        <v>127</v>
      </c>
      <c r="B10" s="18">
        <f>'CF'!M21</f>
        <v>0</v>
      </c>
      <c r="C10" s="18">
        <f>'CF'!N21</f>
        <v>0</v>
      </c>
      <c r="D10" s="18">
        <f>'CF'!O21</f>
        <v>0</v>
      </c>
      <c r="E10" s="18">
        <f>'CF'!P21</f>
        <v>0</v>
      </c>
      <c r="F10" s="18">
        <f>'CF'!Q21</f>
        <v>0</v>
      </c>
      <c r="G10" s="18">
        <f>'CF'!R21</f>
        <v>0</v>
      </c>
      <c r="H10" s="18">
        <f>'CF'!S21</f>
        <v>0</v>
      </c>
      <c r="I10" s="18">
        <f>'CF'!T21</f>
        <v>0</v>
      </c>
      <c r="J10" s="18">
        <f>'CF'!U21</f>
        <v>0</v>
      </c>
      <c r="K10" s="18">
        <f>'CF'!V21</f>
        <v>0</v>
      </c>
      <c r="L10" s="18">
        <f>'CF'!W21</f>
        <v>0</v>
      </c>
      <c r="M10" s="18">
        <f>'CF'!X21</f>
        <v>0</v>
      </c>
      <c r="N10" s="18">
        <f>'CF'!Y21</f>
        <v>0</v>
      </c>
      <c r="O10" s="18">
        <f>'CF'!Z21</f>
        <v>0</v>
      </c>
      <c r="P10" s="18">
        <f>'CF'!AA21</f>
        <v>0</v>
      </c>
      <c r="Q10" s="18">
        <f>'CF'!AB21</f>
        <v>0</v>
      </c>
      <c r="R10" s="18">
        <f>'CF'!AC21</f>
        <v>0</v>
      </c>
      <c r="S10" s="18">
        <f>'CF'!AD21</f>
        <v>0</v>
      </c>
      <c r="T10" s="18">
        <f>'CF'!AE21</f>
        <v>0</v>
      </c>
      <c r="U10" s="18">
        <f>'CF'!AF21</f>
        <v>0</v>
      </c>
      <c r="V10" s="18">
        <f>'CF'!AG21</f>
        <v>0</v>
      </c>
      <c r="W10" s="18">
        <f>'CF'!AH21</f>
        <v>0</v>
      </c>
      <c r="X10" s="18">
        <f>'CF'!AI21</f>
        <v>0</v>
      </c>
      <c r="Y10" s="18">
        <f>'CF'!AJ21</f>
        <v>0</v>
      </c>
      <c r="Z10" s="18">
        <f>'CF'!AK21</f>
        <v>0</v>
      </c>
      <c r="AA10" s="18">
        <f>'CF'!AL21</f>
        <v>0</v>
      </c>
      <c r="AB10" s="18">
        <f>'CF'!AM21</f>
        <v>0</v>
      </c>
      <c r="AC10" s="18">
        <f>'CF'!AN21</f>
        <v>0</v>
      </c>
      <c r="AD10" s="18">
        <f>'CF'!AO21</f>
        <v>0</v>
      </c>
      <c r="AE10" s="18">
        <f>'CF'!AP21</f>
        <v>0</v>
      </c>
      <c r="AF10" s="18">
        <f>'CF'!AQ21</f>
        <v>0</v>
      </c>
      <c r="AG10" s="18">
        <f>'CF'!AR21</f>
        <v>0</v>
      </c>
      <c r="AH10" s="18">
        <f>'CF'!AS21</f>
        <v>0</v>
      </c>
      <c r="AI10" s="18">
        <f>'CF'!AT21</f>
        <v>0</v>
      </c>
      <c r="AJ10" s="18">
        <f>'CF'!AU21</f>
        <v>0</v>
      </c>
      <c r="AK10" s="18">
        <f>'CF'!AV21</f>
        <v>0</v>
      </c>
      <c r="AL10" s="18">
        <f>'CF'!AW21</f>
        <v>0</v>
      </c>
      <c r="AM10" s="18">
        <f>'CF'!AX21</f>
        <v>0</v>
      </c>
      <c r="AN10" s="18">
        <f>'CF'!AY21</f>
        <v>0</v>
      </c>
      <c r="AO10" s="18">
        <f>'CF'!AZ21</f>
        <v>0</v>
      </c>
      <c r="AP10" s="18">
        <f>'CF'!BA21</f>
        <v>0</v>
      </c>
      <c r="AQ10" s="18">
        <f>'CF'!BB21</f>
        <v>0</v>
      </c>
      <c r="AR10" s="18">
        <f>'CF'!BC21</f>
        <v>0</v>
      </c>
      <c r="AS10" s="18">
        <f>'CF'!BD21</f>
        <v>0</v>
      </c>
      <c r="AT10" s="18">
        <f>'CF'!BE21</f>
        <v>0</v>
      </c>
      <c r="AU10" s="18">
        <f>'CF'!BF21</f>
        <v>0</v>
      </c>
      <c r="AV10" s="18">
        <f>'CF'!BG21</f>
        <v>0</v>
      </c>
      <c r="AW10" s="18">
        <f>'CF'!BH21</f>
        <v>0</v>
      </c>
    </row>
    <row r="11" spans="1:49" ht="12.75">
      <c r="A11" t="s">
        <v>1</v>
      </c>
      <c r="B11" s="18">
        <f>'PL by Month'!N37</f>
        <v>0</v>
      </c>
      <c r="C11" s="18">
        <f>'PL by Month'!O37</f>
        <v>0</v>
      </c>
      <c r="D11" s="18">
        <f>'PL by Month'!P37</f>
        <v>0</v>
      </c>
      <c r="E11" s="18">
        <f>'PL by Month'!Q37</f>
        <v>0</v>
      </c>
      <c r="F11" s="18">
        <f>'PL by Month'!R37</f>
        <v>0</v>
      </c>
      <c r="G11" s="18">
        <f>'PL by Month'!S37</f>
        <v>0</v>
      </c>
      <c r="H11" s="18">
        <f>'PL by Month'!T37</f>
        <v>0</v>
      </c>
      <c r="I11" s="18">
        <f>'PL by Month'!U37</f>
        <v>0</v>
      </c>
      <c r="J11" s="18">
        <f>'PL by Month'!V37</f>
        <v>0</v>
      </c>
      <c r="K11" s="18">
        <f>'PL by Month'!W37</f>
        <v>0</v>
      </c>
      <c r="L11" s="18">
        <f>'PL by Month'!X37</f>
        <v>0</v>
      </c>
      <c r="M11" s="18">
        <f>'PL by Month'!Y37</f>
        <v>0</v>
      </c>
      <c r="N11" s="18">
        <f>'PL by Month'!Z37</f>
        <v>0</v>
      </c>
      <c r="O11" s="18">
        <f>'PL by Month'!AA37</f>
        <v>0</v>
      </c>
      <c r="P11" s="18">
        <f>'PL by Month'!AB37</f>
        <v>0</v>
      </c>
      <c r="Q11" s="18">
        <f>'PL by Month'!AC37</f>
        <v>0</v>
      </c>
      <c r="R11" s="18">
        <f>'PL by Month'!AD37</f>
        <v>0</v>
      </c>
      <c r="S11" s="18">
        <f>'PL by Month'!AE37</f>
        <v>0</v>
      </c>
      <c r="T11" s="18">
        <f>'PL by Month'!AF37</f>
        <v>0</v>
      </c>
      <c r="U11" s="18">
        <f>'PL by Month'!AG37</f>
        <v>0</v>
      </c>
      <c r="V11" s="18">
        <f>'PL by Month'!AH37</f>
        <v>0</v>
      </c>
      <c r="W11" s="18">
        <f>'PL by Month'!AI37</f>
        <v>0</v>
      </c>
      <c r="X11" s="18">
        <f>'PL by Month'!AJ37</f>
        <v>0</v>
      </c>
      <c r="Y11" s="18">
        <f>'PL by Month'!AK37</f>
        <v>0</v>
      </c>
      <c r="Z11" s="18">
        <f>'PL by Month'!AL37</f>
        <v>0</v>
      </c>
      <c r="AA11" s="18">
        <f>'PL by Month'!AM37</f>
        <v>0</v>
      </c>
      <c r="AB11" s="18">
        <f>'PL by Month'!AN37</f>
        <v>0</v>
      </c>
      <c r="AC11" s="18">
        <f>'PL by Month'!AO37</f>
        <v>0</v>
      </c>
      <c r="AD11" s="18">
        <f>'PL by Month'!AP37</f>
        <v>0</v>
      </c>
      <c r="AE11" s="18">
        <f>'PL by Month'!AQ37</f>
        <v>0</v>
      </c>
      <c r="AF11" s="18">
        <f>'PL by Month'!AR37</f>
        <v>0</v>
      </c>
      <c r="AG11" s="18">
        <f>'PL by Month'!AS37</f>
        <v>0</v>
      </c>
      <c r="AH11" s="18">
        <f>'PL by Month'!AT37</f>
        <v>0</v>
      </c>
      <c r="AI11" s="18">
        <f>'PL by Month'!AU37</f>
        <v>0</v>
      </c>
      <c r="AJ11" s="18">
        <f>'PL by Month'!AV37</f>
        <v>0</v>
      </c>
      <c r="AK11" s="18">
        <f>'PL by Month'!AW37</f>
        <v>0</v>
      </c>
      <c r="AL11" s="18">
        <f>'PL by Month'!AX37</f>
        <v>0</v>
      </c>
      <c r="AM11" s="18">
        <f>'PL by Month'!AY37</f>
        <v>0</v>
      </c>
      <c r="AN11" s="18">
        <f>'PL by Month'!AZ37</f>
        <v>0</v>
      </c>
      <c r="AO11" s="18">
        <f>'PL by Month'!BA37</f>
        <v>0</v>
      </c>
      <c r="AP11" s="18">
        <f>'PL by Month'!BB37</f>
        <v>0</v>
      </c>
      <c r="AQ11" s="18">
        <f>'PL by Month'!BC37</f>
        <v>0</v>
      </c>
      <c r="AR11" s="18">
        <f>'PL by Month'!BD37</f>
        <v>0</v>
      </c>
      <c r="AS11" s="18">
        <f>'PL by Month'!BE37</f>
        <v>0</v>
      </c>
      <c r="AT11" s="18">
        <f>'PL by Month'!BF37</f>
        <v>0</v>
      </c>
      <c r="AU11" s="18">
        <f>'PL by Month'!BG37</f>
        <v>0</v>
      </c>
      <c r="AV11" s="18">
        <f>'PL by Month'!BH37</f>
        <v>0</v>
      </c>
      <c r="AW11" s="18">
        <f>'PL by Month'!BI37</f>
        <v>0</v>
      </c>
    </row>
    <row r="12" spans="1:49" ht="12.75">
      <c r="A12" t="s">
        <v>142</v>
      </c>
      <c r="B12" s="18">
        <f>'BS'!N8</f>
        <v>0</v>
      </c>
      <c r="C12" s="18">
        <f>'BS'!O8</f>
        <v>0</v>
      </c>
      <c r="D12" s="18">
        <f>'BS'!P8</f>
        <v>0</v>
      </c>
      <c r="E12" s="18">
        <f>'BS'!Q8</f>
        <v>0</v>
      </c>
      <c r="F12" s="18">
        <f>'BS'!R8</f>
        <v>0</v>
      </c>
      <c r="G12" s="18">
        <f>'BS'!S8</f>
        <v>0</v>
      </c>
      <c r="H12" s="18">
        <f>'BS'!T8</f>
        <v>0</v>
      </c>
      <c r="I12" s="18">
        <f>'BS'!U8</f>
        <v>0</v>
      </c>
      <c r="J12" s="18">
        <f>'BS'!V8</f>
        <v>0</v>
      </c>
      <c r="K12" s="18">
        <f>'BS'!W8</f>
        <v>0</v>
      </c>
      <c r="L12" s="18">
        <f>'BS'!X8</f>
        <v>0</v>
      </c>
      <c r="M12" s="18">
        <f>'BS'!Y8</f>
        <v>0</v>
      </c>
      <c r="N12" s="18">
        <f>'BS'!Z8</f>
        <v>0</v>
      </c>
      <c r="O12" s="18">
        <f>'BS'!AA8</f>
        <v>0</v>
      </c>
      <c r="P12" s="18">
        <f>'BS'!AB8</f>
        <v>0</v>
      </c>
      <c r="Q12" s="18">
        <f>'BS'!AC8</f>
        <v>0</v>
      </c>
      <c r="R12" s="18">
        <f>'BS'!AD8</f>
        <v>0</v>
      </c>
      <c r="S12" s="18">
        <f>'BS'!AE8</f>
        <v>0</v>
      </c>
      <c r="T12" s="18">
        <f>'BS'!AF8</f>
        <v>0</v>
      </c>
      <c r="U12" s="18">
        <f>'BS'!AG8</f>
        <v>0</v>
      </c>
      <c r="V12" s="18">
        <f>'BS'!AH8</f>
        <v>0</v>
      </c>
      <c r="W12" s="18">
        <f>'BS'!AI8</f>
        <v>0</v>
      </c>
      <c r="X12" s="18">
        <f>'BS'!AJ8</f>
        <v>0</v>
      </c>
      <c r="Y12" s="18">
        <f>'BS'!AK8</f>
        <v>0</v>
      </c>
      <c r="Z12" s="18">
        <f>'BS'!AL8</f>
        <v>0</v>
      </c>
      <c r="AA12" s="18">
        <f>'BS'!AM8</f>
        <v>0</v>
      </c>
      <c r="AB12" s="18">
        <f>'BS'!AN8</f>
        <v>0</v>
      </c>
      <c r="AC12" s="18">
        <f>'BS'!AO8</f>
        <v>0</v>
      </c>
      <c r="AD12" s="18">
        <f>'BS'!AP8</f>
        <v>0</v>
      </c>
      <c r="AE12" s="18">
        <f>'BS'!AQ8</f>
        <v>0</v>
      </c>
      <c r="AF12" s="18">
        <f>'BS'!AR8</f>
        <v>0</v>
      </c>
      <c r="AG12" s="18">
        <f>'BS'!AS8</f>
        <v>0</v>
      </c>
      <c r="AH12" s="18">
        <f>'BS'!AT8</f>
        <v>0</v>
      </c>
      <c r="AI12" s="18">
        <f>'BS'!AU8</f>
        <v>0</v>
      </c>
      <c r="AJ12" s="18">
        <f>'BS'!AV8</f>
        <v>0</v>
      </c>
      <c r="AK12" s="18">
        <f>'BS'!AW8</f>
        <v>0</v>
      </c>
      <c r="AL12" s="18">
        <f>'BS'!AX8</f>
        <v>75000</v>
      </c>
      <c r="AM12" s="18">
        <f>'BS'!AY8</f>
        <v>75000</v>
      </c>
      <c r="AN12" s="18">
        <f>'BS'!AZ8</f>
        <v>75000</v>
      </c>
      <c r="AO12" s="18">
        <f>'BS'!BA8</f>
        <v>75000</v>
      </c>
      <c r="AP12" s="18">
        <f>'BS'!BB8</f>
        <v>75000</v>
      </c>
      <c r="AQ12" s="18">
        <f>'BS'!BC8</f>
        <v>75000</v>
      </c>
      <c r="AR12" s="18">
        <f>'BS'!BD8</f>
        <v>75000</v>
      </c>
      <c r="AS12" s="18">
        <f>'BS'!BE8</f>
        <v>75000</v>
      </c>
      <c r="AT12" s="18">
        <f>'BS'!BF8</f>
        <v>75000</v>
      </c>
      <c r="AU12" s="18">
        <f>'BS'!BG8</f>
        <v>75000</v>
      </c>
      <c r="AV12" s="18">
        <f>'BS'!BH8</f>
        <v>75000</v>
      </c>
      <c r="AW12" s="18">
        <f>'BS'!BI8</f>
        <v>75000</v>
      </c>
    </row>
    <row r="15" spans="1:52" ht="12.75">
      <c r="A15" t="s">
        <v>157</v>
      </c>
      <c r="B15" s="18" t="str">
        <f>'Rolling 12'!B5</f>
        <v>2008-12</v>
      </c>
      <c r="C15" s="18" t="str">
        <f>'Rolling 12'!C5</f>
        <v>2009-01</v>
      </c>
      <c r="D15" s="18" t="str">
        <f>'Rolling 12'!D5</f>
        <v>2009-02</v>
      </c>
      <c r="E15" s="18" t="str">
        <f>'Rolling 12'!E5</f>
        <v>2009-03</v>
      </c>
      <c r="F15" s="18" t="str">
        <f>'Rolling 12'!F5</f>
        <v>2009-04</v>
      </c>
      <c r="G15" s="18" t="str">
        <f>'Rolling 12'!G5</f>
        <v>2009-05</v>
      </c>
      <c r="H15" s="18" t="str">
        <f>'Rolling 12'!H5</f>
        <v>2009-06</v>
      </c>
      <c r="I15" s="18" t="str">
        <f>'Rolling 12'!I5</f>
        <v>2009-07</v>
      </c>
      <c r="J15" s="18" t="str">
        <f>'Rolling 12'!J5</f>
        <v>2009-08</v>
      </c>
      <c r="K15" s="18" t="str">
        <f>'Rolling 12'!K5</f>
        <v>2009-09</v>
      </c>
      <c r="L15" s="18" t="str">
        <f>'Rolling 12'!L5</f>
        <v>2009-10</v>
      </c>
      <c r="M15" s="18" t="str">
        <f>'Rolling 12'!M5</f>
        <v>2009-11</v>
      </c>
      <c r="N15" s="18" t="str">
        <f>'Rolling 12'!N5</f>
        <v>2009-12</v>
      </c>
      <c r="O15" s="18" t="str">
        <f>'Rolling 12'!O5</f>
        <v>2010-01</v>
      </c>
      <c r="P15" s="18" t="str">
        <f>'Rolling 12'!P5</f>
        <v>2010-02</v>
      </c>
      <c r="Q15" s="18" t="str">
        <f>'Rolling 12'!Q5</f>
        <v>2010-03</v>
      </c>
      <c r="R15" s="18" t="str">
        <f>'Rolling 12'!R5</f>
        <v>2010-04</v>
      </c>
      <c r="S15" s="18" t="str">
        <f>'Rolling 12'!S5</f>
        <v>2010-05</v>
      </c>
      <c r="T15" s="18" t="str">
        <f>'Rolling 12'!T5</f>
        <v>2010-06</v>
      </c>
      <c r="U15" s="18" t="str">
        <f>'Rolling 12'!U5</f>
        <v>2010-07</v>
      </c>
      <c r="V15" s="18" t="str">
        <f>'Rolling 12'!V5</f>
        <v>2010-08</v>
      </c>
      <c r="W15" s="18" t="str">
        <f>'Rolling 12'!W5</f>
        <v>2010-09</v>
      </c>
      <c r="X15" s="18" t="str">
        <f>'Rolling 12'!X5</f>
        <v>2010-10</v>
      </c>
      <c r="Y15" s="18" t="str">
        <f>'Rolling 12'!Y5</f>
        <v>2010-11</v>
      </c>
      <c r="Z15" s="18" t="str">
        <f>'Rolling 12'!Z5</f>
        <v>2010-12</v>
      </c>
      <c r="AA15" s="18" t="str">
        <f>'Rolling 12'!AA5</f>
        <v>2011-01</v>
      </c>
      <c r="AB15" s="18" t="str">
        <f>'Rolling 12'!AB5</f>
        <v>2011-02</v>
      </c>
      <c r="AC15" s="18" t="str">
        <f>'Rolling 12'!AC5</f>
        <v>2011-03</v>
      </c>
      <c r="AD15" s="18" t="str">
        <f>'Rolling 12'!AD5</f>
        <v>2011-04</v>
      </c>
      <c r="AE15" s="18" t="str">
        <f>'Rolling 12'!AE5</f>
        <v>2011-05</v>
      </c>
      <c r="AF15" s="18" t="str">
        <f>'Rolling 12'!AF5</f>
        <v>2011-06</v>
      </c>
      <c r="AG15" s="18" t="str">
        <f>'Rolling 12'!AG5</f>
        <v>2011-07</v>
      </c>
      <c r="AH15" s="18" t="str">
        <f>'Rolling 12'!AH5</f>
        <v>2011-08</v>
      </c>
      <c r="AI15" s="18" t="str">
        <f>'Rolling 12'!AI5</f>
        <v>2011-09</v>
      </c>
      <c r="AJ15" s="18" t="str">
        <f>'Rolling 12'!AJ5</f>
        <v>2011-10</v>
      </c>
      <c r="AK15" s="18" t="str">
        <f>'Rolling 12'!AK5</f>
        <v>2011-11</v>
      </c>
      <c r="AL15" s="18" t="str">
        <f>'Rolling 12'!AL5</f>
        <v>2011-12</v>
      </c>
      <c r="AM15" s="18" t="str">
        <f>'Rolling 12'!AM5</f>
        <v>2012-01</v>
      </c>
      <c r="AN15" s="18" t="str">
        <f>'Rolling 12'!AN5</f>
        <v>2012-02</v>
      </c>
      <c r="AO15" s="18" t="str">
        <f>'Rolling 12'!AO5</f>
        <v>2012-03</v>
      </c>
      <c r="AP15" s="18" t="str">
        <f>'Rolling 12'!AP5</f>
        <v>2012-04</v>
      </c>
      <c r="AQ15" s="18" t="str">
        <f>'Rolling 12'!AQ5</f>
        <v>2012-05</v>
      </c>
      <c r="AR15" s="18" t="str">
        <f>'Rolling 12'!AR5</f>
        <v>2012-06</v>
      </c>
      <c r="AS15" s="18" t="str">
        <f>'Rolling 12'!AS5</f>
        <v>2012-07</v>
      </c>
      <c r="AT15" s="18" t="str">
        <f>'Rolling 12'!AT5</f>
        <v>2012-08</v>
      </c>
      <c r="AU15" s="18" t="str">
        <f>'Rolling 12'!AU5</f>
        <v>2012-09</v>
      </c>
      <c r="AV15" s="18" t="str">
        <f>'Rolling 12'!AV5</f>
        <v>2012-10</v>
      </c>
      <c r="AW15" s="18" t="str">
        <f>'Rolling 12'!AW5</f>
        <v>2012-11</v>
      </c>
      <c r="AX15" s="18" t="str">
        <f>'Rolling 12'!AX5</f>
        <v>2012-12</v>
      </c>
      <c r="AY15" s="18"/>
      <c r="AZ15" s="18"/>
    </row>
    <row r="16" spans="1:52" ht="12.75">
      <c r="A16" t="s">
        <v>158</v>
      </c>
      <c r="B16" s="64" t="e">
        <f>'Rolling 12'!B15</f>
        <v>#DIV/0!</v>
      </c>
      <c r="C16" s="64" t="e">
        <f>'Rolling 12'!C15</f>
        <v>#DIV/0!</v>
      </c>
      <c r="D16" s="64" t="e">
        <f>'Rolling 12'!D15</f>
        <v>#DIV/0!</v>
      </c>
      <c r="E16" s="64" t="e">
        <f>'Rolling 12'!E15</f>
        <v>#DIV/0!</v>
      </c>
      <c r="F16" s="64" t="e">
        <f>'Rolling 12'!F15</f>
        <v>#DIV/0!</v>
      </c>
      <c r="G16" s="64" t="e">
        <f>'Rolling 12'!G15</f>
        <v>#DIV/0!</v>
      </c>
      <c r="H16" s="64" t="e">
        <f>'Rolling 12'!H15</f>
        <v>#DIV/0!</v>
      </c>
      <c r="I16" s="64" t="e">
        <f>'Rolling 12'!I15</f>
        <v>#DIV/0!</v>
      </c>
      <c r="J16" s="64" t="e">
        <f>'Rolling 12'!J15</f>
        <v>#DIV/0!</v>
      </c>
      <c r="K16" s="64" t="e">
        <f>'Rolling 12'!K15</f>
        <v>#DIV/0!</v>
      </c>
      <c r="L16" s="64" t="e">
        <f>'Rolling 12'!L15</f>
        <v>#DIV/0!</v>
      </c>
      <c r="M16" s="64" t="e">
        <f>'Rolling 12'!M15</f>
        <v>#DIV/0!</v>
      </c>
      <c r="N16" s="64" t="e">
        <f>'Rolling 12'!N15</f>
        <v>#DIV/0!</v>
      </c>
      <c r="O16" s="64" t="e">
        <f>'Rolling 12'!O15</f>
        <v>#DIV/0!</v>
      </c>
      <c r="P16" s="64" t="e">
        <f>'Rolling 12'!P15</f>
        <v>#DIV/0!</v>
      </c>
      <c r="Q16" s="64" t="e">
        <f>'Rolling 12'!Q15</f>
        <v>#DIV/0!</v>
      </c>
      <c r="R16" s="64" t="e">
        <f>'Rolling 12'!R15</f>
        <v>#DIV/0!</v>
      </c>
      <c r="S16" s="64" t="e">
        <f>'Rolling 12'!S15</f>
        <v>#DIV/0!</v>
      </c>
      <c r="T16" s="64" t="e">
        <f>'Rolling 12'!T15</f>
        <v>#DIV/0!</v>
      </c>
      <c r="U16" s="64" t="e">
        <f>'Rolling 12'!U15</f>
        <v>#DIV/0!</v>
      </c>
      <c r="V16" s="64" t="e">
        <f>'Rolling 12'!V15</f>
        <v>#DIV/0!</v>
      </c>
      <c r="W16" s="64" t="e">
        <f>'Rolling 12'!W15</f>
        <v>#DIV/0!</v>
      </c>
      <c r="X16" s="64" t="e">
        <f>'Rolling 12'!X15</f>
        <v>#DIV/0!</v>
      </c>
      <c r="Y16" s="64" t="e">
        <f>'Rolling 12'!Y15</f>
        <v>#DIV/0!</v>
      </c>
      <c r="Z16" s="64" t="e">
        <f>'Rolling 12'!Z15</f>
        <v>#DIV/0!</v>
      </c>
      <c r="AA16" s="64" t="e">
        <f>'Rolling 12'!AA15</f>
        <v>#DIV/0!</v>
      </c>
      <c r="AB16" s="64" t="e">
        <f>'Rolling 12'!AB15</f>
        <v>#DIV/0!</v>
      </c>
      <c r="AC16" s="64" t="e">
        <f>'Rolling 12'!AC15</f>
        <v>#DIV/0!</v>
      </c>
      <c r="AD16" s="64" t="e">
        <f>'Rolling 12'!AD15</f>
        <v>#DIV/0!</v>
      </c>
      <c r="AE16" s="64" t="e">
        <f>'Rolling 12'!AE15</f>
        <v>#DIV/0!</v>
      </c>
      <c r="AF16" s="64" t="e">
        <f>'Rolling 12'!AF15</f>
        <v>#DIV/0!</v>
      </c>
      <c r="AG16" s="64" t="e">
        <f>'Rolling 12'!AG15</f>
        <v>#DIV/0!</v>
      </c>
      <c r="AH16" s="64" t="e">
        <f>'Rolling 12'!AH15</f>
        <v>#DIV/0!</v>
      </c>
      <c r="AI16" s="64" t="e">
        <f>'Rolling 12'!AI15</f>
        <v>#DIV/0!</v>
      </c>
      <c r="AJ16" s="64" t="e">
        <f>'Rolling 12'!AJ15</f>
        <v>#DIV/0!</v>
      </c>
      <c r="AK16" s="64" t="e">
        <f>'Rolling 12'!AK15</f>
        <v>#DIV/0!</v>
      </c>
      <c r="AL16" s="64" t="e">
        <f>'Rolling 12'!AL15</f>
        <v>#DIV/0!</v>
      </c>
      <c r="AM16" s="64" t="e">
        <f>'Rolling 12'!AM15</f>
        <v>#DIV/0!</v>
      </c>
      <c r="AN16" s="64" t="e">
        <f>'Rolling 12'!AN15</f>
        <v>#DIV/0!</v>
      </c>
      <c r="AO16" s="64" t="e">
        <f>'Rolling 12'!AO15</f>
        <v>#DIV/0!</v>
      </c>
      <c r="AP16" s="64" t="e">
        <f>'Rolling 12'!AP15</f>
        <v>#DIV/0!</v>
      </c>
      <c r="AQ16" s="64" t="e">
        <f>'Rolling 12'!AQ15</f>
        <v>#DIV/0!</v>
      </c>
      <c r="AR16" s="64" t="e">
        <f>'Rolling 12'!AR15</f>
        <v>#DIV/0!</v>
      </c>
      <c r="AS16" s="64" t="e">
        <f>'Rolling 12'!AS15</f>
        <v>#DIV/0!</v>
      </c>
      <c r="AT16" s="64" t="e">
        <f>'Rolling 12'!AT15</f>
        <v>#DIV/0!</v>
      </c>
      <c r="AU16" s="64" t="e">
        <f>'Rolling 12'!AU15</f>
        <v>#DIV/0!</v>
      </c>
      <c r="AV16" s="64" t="e">
        <f>'Rolling 12'!AV15</f>
        <v>#DIV/0!</v>
      </c>
      <c r="AW16" s="64" t="e">
        <f>'Rolling 12'!AW15</f>
        <v>#DIV/0!</v>
      </c>
      <c r="AX16" s="64" t="e">
        <f>'Rolling 12'!AX15</f>
        <v>#DIV/0!</v>
      </c>
      <c r="AY16" s="64"/>
      <c r="AZ16" s="64"/>
    </row>
    <row r="17" spans="1:52" ht="12.75">
      <c r="A17" t="s">
        <v>159</v>
      </c>
      <c r="B17" s="62" t="e">
        <f>'Rolling 12'!B27</f>
        <v>#DIV/0!</v>
      </c>
      <c r="C17" s="62" t="e">
        <f>'Rolling 12'!C27</f>
        <v>#DIV/0!</v>
      </c>
      <c r="D17" s="62" t="e">
        <f>'Rolling 12'!D27</f>
        <v>#DIV/0!</v>
      </c>
      <c r="E17" s="62" t="e">
        <f>'Rolling 12'!E27</f>
        <v>#DIV/0!</v>
      </c>
      <c r="F17" s="62" t="e">
        <f>'Rolling 12'!F27</f>
        <v>#DIV/0!</v>
      </c>
      <c r="G17" s="62" t="e">
        <f>'Rolling 12'!G27</f>
        <v>#DIV/0!</v>
      </c>
      <c r="H17" s="62" t="e">
        <f>'Rolling 12'!H27</f>
        <v>#DIV/0!</v>
      </c>
      <c r="I17" s="62" t="e">
        <f>'Rolling 12'!I27</f>
        <v>#DIV/0!</v>
      </c>
      <c r="J17" s="62" t="e">
        <f>'Rolling 12'!J27</f>
        <v>#DIV/0!</v>
      </c>
      <c r="K17" s="62" t="e">
        <f>'Rolling 12'!K27</f>
        <v>#DIV/0!</v>
      </c>
      <c r="L17" s="62" t="e">
        <f>'Rolling 12'!L27</f>
        <v>#DIV/0!</v>
      </c>
      <c r="M17" s="62" t="e">
        <f>'Rolling 12'!M27</f>
        <v>#DIV/0!</v>
      </c>
      <c r="N17" s="62" t="e">
        <f>'Rolling 12'!N27</f>
        <v>#DIV/0!</v>
      </c>
      <c r="O17" s="62" t="e">
        <f>'Rolling 12'!O27</f>
        <v>#DIV/0!</v>
      </c>
      <c r="P17" s="62" t="e">
        <f>'Rolling 12'!P27</f>
        <v>#DIV/0!</v>
      </c>
      <c r="Q17" s="62" t="e">
        <f>'Rolling 12'!Q27</f>
        <v>#DIV/0!</v>
      </c>
      <c r="R17" s="62" t="e">
        <f>'Rolling 12'!R27</f>
        <v>#DIV/0!</v>
      </c>
      <c r="S17" s="62" t="e">
        <f>'Rolling 12'!S27</f>
        <v>#DIV/0!</v>
      </c>
      <c r="T17" s="62" t="e">
        <f>'Rolling 12'!T27</f>
        <v>#DIV/0!</v>
      </c>
      <c r="U17" s="62" t="e">
        <f>'Rolling 12'!U27</f>
        <v>#DIV/0!</v>
      </c>
      <c r="V17" s="62" t="e">
        <f>'Rolling 12'!V27</f>
        <v>#DIV/0!</v>
      </c>
      <c r="W17" s="62" t="e">
        <f>'Rolling 12'!W27</f>
        <v>#DIV/0!</v>
      </c>
      <c r="X17" s="62" t="e">
        <f>'Rolling 12'!X27</f>
        <v>#DIV/0!</v>
      </c>
      <c r="Y17" s="62" t="e">
        <f>'Rolling 12'!Y27</f>
        <v>#DIV/0!</v>
      </c>
      <c r="Z17" s="62" t="e">
        <f>'Rolling 12'!Z27</f>
        <v>#DIV/0!</v>
      </c>
      <c r="AA17" s="62" t="e">
        <f>'Rolling 12'!AA27</f>
        <v>#DIV/0!</v>
      </c>
      <c r="AB17" s="62" t="e">
        <f>'Rolling 12'!AB27</f>
        <v>#DIV/0!</v>
      </c>
      <c r="AC17" s="62" t="e">
        <f>'Rolling 12'!AC27</f>
        <v>#DIV/0!</v>
      </c>
      <c r="AD17" s="62" t="e">
        <f>'Rolling 12'!AD27</f>
        <v>#DIV/0!</v>
      </c>
      <c r="AE17" s="62" t="e">
        <f>'Rolling 12'!AE27</f>
        <v>#DIV/0!</v>
      </c>
      <c r="AF17" s="62" t="e">
        <f>'Rolling 12'!AF27</f>
        <v>#DIV/0!</v>
      </c>
      <c r="AG17" s="62" t="e">
        <f>'Rolling 12'!AG27</f>
        <v>#DIV/0!</v>
      </c>
      <c r="AH17" s="62" t="e">
        <f>'Rolling 12'!AH27</f>
        <v>#DIV/0!</v>
      </c>
      <c r="AI17" s="62" t="e">
        <f>'Rolling 12'!AI27</f>
        <v>#DIV/0!</v>
      </c>
      <c r="AJ17" s="62" t="e">
        <f>'Rolling 12'!AJ27</f>
        <v>#DIV/0!</v>
      </c>
      <c r="AK17" s="62" t="e">
        <f>'Rolling 12'!AK27</f>
        <v>#DIV/0!</v>
      </c>
      <c r="AL17" s="62" t="e">
        <f>'Rolling 12'!AL27</f>
        <v>#DIV/0!</v>
      </c>
      <c r="AM17" s="62" t="e">
        <f>'Rolling 12'!AM27</f>
        <v>#DIV/0!</v>
      </c>
      <c r="AN17" s="62" t="e">
        <f>'Rolling 12'!AN27</f>
        <v>#DIV/0!</v>
      </c>
      <c r="AO17" s="62" t="e">
        <f>'Rolling 12'!AO27</f>
        <v>#DIV/0!</v>
      </c>
      <c r="AP17" s="62" t="e">
        <f>'Rolling 12'!AP27</f>
        <v>#DIV/0!</v>
      </c>
      <c r="AQ17" s="62" t="e">
        <f>'Rolling 12'!AQ27</f>
        <v>#DIV/0!</v>
      </c>
      <c r="AR17" s="62" t="e">
        <f>'Rolling 12'!AR27</f>
        <v>#DIV/0!</v>
      </c>
      <c r="AS17" s="62" t="e">
        <f>'Rolling 12'!AS27</f>
        <v>#DIV/0!</v>
      </c>
      <c r="AT17" s="62" t="e">
        <f>'Rolling 12'!AT27</f>
        <v>#DIV/0!</v>
      </c>
      <c r="AU17" s="62" t="e">
        <f>'Rolling 12'!AU27</f>
        <v>#DIV/0!</v>
      </c>
      <c r="AV17" s="62" t="e">
        <f>'Rolling 12'!AV27</f>
        <v>#DIV/0!</v>
      </c>
      <c r="AW17" s="62" t="e">
        <f>'Rolling 12'!AW27</f>
        <v>#DIV/0!</v>
      </c>
      <c r="AX17" s="62" t="e">
        <f>'Rolling 12'!AX27</f>
        <v>#DIV/0!</v>
      </c>
      <c r="AY17" s="62"/>
      <c r="AZ17" s="62"/>
    </row>
    <row r="18" spans="1:52" ht="12.75">
      <c r="A18" t="s">
        <v>160</v>
      </c>
      <c r="B18" s="18" t="e">
        <f>'Rolling 12'!B52</f>
        <v>#DIV/0!</v>
      </c>
      <c r="C18" s="18" t="e">
        <f>'Rolling 12'!C52</f>
        <v>#DIV/0!</v>
      </c>
      <c r="D18" s="18" t="e">
        <f>'Rolling 12'!D52</f>
        <v>#DIV/0!</v>
      </c>
      <c r="E18" s="18" t="e">
        <f>'Rolling 12'!E52</f>
        <v>#DIV/0!</v>
      </c>
      <c r="F18" s="18" t="e">
        <f>'Rolling 12'!F52</f>
        <v>#DIV/0!</v>
      </c>
      <c r="G18" s="18" t="e">
        <f>'Rolling 12'!G52</f>
        <v>#DIV/0!</v>
      </c>
      <c r="H18" s="18" t="e">
        <f>'Rolling 12'!H52</f>
        <v>#DIV/0!</v>
      </c>
      <c r="I18" s="18" t="e">
        <f>'Rolling 12'!I52</f>
        <v>#DIV/0!</v>
      </c>
      <c r="J18" s="18" t="e">
        <f>'Rolling 12'!J52</f>
        <v>#DIV/0!</v>
      </c>
      <c r="K18" s="18" t="e">
        <f>'Rolling 12'!K52</f>
        <v>#DIV/0!</v>
      </c>
      <c r="L18" s="18" t="e">
        <f>'Rolling 12'!L52</f>
        <v>#DIV/0!</v>
      </c>
      <c r="M18" s="18" t="e">
        <f>'Rolling 12'!M52</f>
        <v>#DIV/0!</v>
      </c>
      <c r="N18" s="18" t="e">
        <f>'Rolling 12'!N52</f>
        <v>#DIV/0!</v>
      </c>
      <c r="O18" s="18" t="e">
        <f>'Rolling 12'!O52</f>
        <v>#DIV/0!</v>
      </c>
      <c r="P18" s="18" t="e">
        <f>'Rolling 12'!P52</f>
        <v>#DIV/0!</v>
      </c>
      <c r="Q18" s="18" t="e">
        <f>'Rolling 12'!Q52</f>
        <v>#DIV/0!</v>
      </c>
      <c r="R18" s="18" t="e">
        <f>'Rolling 12'!R52</f>
        <v>#DIV/0!</v>
      </c>
      <c r="S18" s="18" t="e">
        <f>'Rolling 12'!S52</f>
        <v>#DIV/0!</v>
      </c>
      <c r="T18" s="18" t="e">
        <f>'Rolling 12'!T52</f>
        <v>#DIV/0!</v>
      </c>
      <c r="U18" s="18" t="e">
        <f>'Rolling 12'!U52</f>
        <v>#DIV/0!</v>
      </c>
      <c r="V18" s="18" t="e">
        <f>'Rolling 12'!V52</f>
        <v>#DIV/0!</v>
      </c>
      <c r="W18" s="18" t="e">
        <f>'Rolling 12'!W52</f>
        <v>#DIV/0!</v>
      </c>
      <c r="X18" s="18" t="e">
        <f>'Rolling 12'!X52</f>
        <v>#DIV/0!</v>
      </c>
      <c r="Y18" s="18" t="e">
        <f>'Rolling 12'!Y52</f>
        <v>#DIV/0!</v>
      </c>
      <c r="Z18" s="18" t="e">
        <f>'Rolling 12'!Z52</f>
        <v>#DIV/0!</v>
      </c>
      <c r="AA18" s="18" t="e">
        <f>'Rolling 12'!AA52</f>
        <v>#DIV/0!</v>
      </c>
      <c r="AB18" s="18" t="e">
        <f>'Rolling 12'!AB52</f>
        <v>#DIV/0!</v>
      </c>
      <c r="AC18" s="18" t="e">
        <f>'Rolling 12'!AC52</f>
        <v>#DIV/0!</v>
      </c>
      <c r="AD18" s="18" t="e">
        <f>'Rolling 12'!AD52</f>
        <v>#DIV/0!</v>
      </c>
      <c r="AE18" s="18" t="e">
        <f>'Rolling 12'!AE52</f>
        <v>#DIV/0!</v>
      </c>
      <c r="AF18" s="18" t="e">
        <f>'Rolling 12'!AF52</f>
        <v>#DIV/0!</v>
      </c>
      <c r="AG18" s="18" t="e">
        <f>'Rolling 12'!AG52</f>
        <v>#DIV/0!</v>
      </c>
      <c r="AH18" s="18" t="e">
        <f>'Rolling 12'!AH52</f>
        <v>#DIV/0!</v>
      </c>
      <c r="AI18" s="18" t="e">
        <f>'Rolling 12'!AI52</f>
        <v>#DIV/0!</v>
      </c>
      <c r="AJ18" s="18" t="e">
        <f>'Rolling 12'!AJ52</f>
        <v>#DIV/0!</v>
      </c>
      <c r="AK18" s="18" t="e">
        <f>'Rolling 12'!AK52</f>
        <v>#DIV/0!</v>
      </c>
      <c r="AL18" s="18" t="e">
        <f>'Rolling 12'!AL52</f>
        <v>#DIV/0!</v>
      </c>
      <c r="AM18" s="18" t="e">
        <f>'Rolling 12'!AM52</f>
        <v>#DIV/0!</v>
      </c>
      <c r="AN18" s="18" t="e">
        <f>'Rolling 12'!AN52</f>
        <v>#DIV/0!</v>
      </c>
      <c r="AO18" s="18" t="e">
        <f>'Rolling 12'!AO52</f>
        <v>#DIV/0!</v>
      </c>
      <c r="AP18" s="18" t="e">
        <f>'Rolling 12'!AP52</f>
        <v>#DIV/0!</v>
      </c>
      <c r="AQ18" s="18" t="e">
        <f>'Rolling 12'!AQ52</f>
        <v>#DIV/0!</v>
      </c>
      <c r="AR18" s="18" t="e">
        <f>'Rolling 12'!AR52</f>
        <v>#DIV/0!</v>
      </c>
      <c r="AS18" s="18" t="e">
        <f>'Rolling 12'!AS52</f>
        <v>#DIV/0!</v>
      </c>
      <c r="AT18" s="18" t="e">
        <f>'Rolling 12'!AT52</f>
        <v>#DIV/0!</v>
      </c>
      <c r="AU18" s="18" t="e">
        <f>'Rolling 12'!AU52</f>
        <v>#DIV/0!</v>
      </c>
      <c r="AV18" s="18" t="e">
        <f>'Rolling 12'!AV52</f>
        <v>#DIV/0!</v>
      </c>
      <c r="AW18" s="18" t="e">
        <f>'Rolling 12'!AW52</f>
        <v>#DIV/0!</v>
      </c>
      <c r="AX18" s="18" t="e">
        <f>'Rolling 12'!AX52</f>
        <v>#DIV/0!</v>
      </c>
      <c r="AY18" s="18"/>
      <c r="AZ18" s="18"/>
    </row>
    <row r="19" spans="1:52" ht="12.75">
      <c r="A19" t="s">
        <v>161</v>
      </c>
      <c r="B19" s="65" t="e">
        <f>'Rolling 12'!B38</f>
        <v>#DIV/0!</v>
      </c>
      <c r="C19" s="65" t="e">
        <f>'Rolling 12'!C38</f>
        <v>#DIV/0!</v>
      </c>
      <c r="D19" s="65" t="e">
        <f>'Rolling 12'!D38</f>
        <v>#DIV/0!</v>
      </c>
      <c r="E19" s="65" t="e">
        <f>'Rolling 12'!E38</f>
        <v>#DIV/0!</v>
      </c>
      <c r="F19" s="65" t="e">
        <f>'Rolling 12'!F38</f>
        <v>#DIV/0!</v>
      </c>
      <c r="G19" s="65" t="e">
        <f>'Rolling 12'!G38</f>
        <v>#DIV/0!</v>
      </c>
      <c r="H19" s="65" t="e">
        <f>'Rolling 12'!H38</f>
        <v>#DIV/0!</v>
      </c>
      <c r="I19" s="65" t="e">
        <f>'Rolling 12'!I38</f>
        <v>#DIV/0!</v>
      </c>
      <c r="J19" s="65" t="e">
        <f>'Rolling 12'!J38</f>
        <v>#DIV/0!</v>
      </c>
      <c r="K19" s="65" t="e">
        <f>'Rolling 12'!K38</f>
        <v>#DIV/0!</v>
      </c>
      <c r="L19" s="65" t="e">
        <f>'Rolling 12'!L38</f>
        <v>#DIV/0!</v>
      </c>
      <c r="M19" s="65" t="e">
        <f>'Rolling 12'!M38</f>
        <v>#DIV/0!</v>
      </c>
      <c r="N19" s="65" t="e">
        <f>'Rolling 12'!N38</f>
        <v>#DIV/0!</v>
      </c>
      <c r="O19" s="65" t="e">
        <f>'Rolling 12'!O38</f>
        <v>#DIV/0!</v>
      </c>
      <c r="P19" s="65" t="e">
        <f>'Rolling 12'!P38</f>
        <v>#DIV/0!</v>
      </c>
      <c r="Q19" s="65" t="e">
        <f>'Rolling 12'!Q38</f>
        <v>#DIV/0!</v>
      </c>
      <c r="R19" s="65" t="e">
        <f>'Rolling 12'!R38</f>
        <v>#DIV/0!</v>
      </c>
      <c r="S19" s="65" t="e">
        <f>'Rolling 12'!S38</f>
        <v>#DIV/0!</v>
      </c>
      <c r="T19" s="65" t="e">
        <f>'Rolling 12'!T38</f>
        <v>#DIV/0!</v>
      </c>
      <c r="U19" s="65" t="e">
        <f>'Rolling 12'!U38</f>
        <v>#DIV/0!</v>
      </c>
      <c r="V19" s="65" t="e">
        <f>'Rolling 12'!V38</f>
        <v>#DIV/0!</v>
      </c>
      <c r="W19" s="65" t="e">
        <f>'Rolling 12'!W38</f>
        <v>#DIV/0!</v>
      </c>
      <c r="X19" s="65" t="e">
        <f>'Rolling 12'!X38</f>
        <v>#DIV/0!</v>
      </c>
      <c r="Y19" s="65" t="e">
        <f>'Rolling 12'!Y38</f>
        <v>#DIV/0!</v>
      </c>
      <c r="Z19" s="65" t="e">
        <f>'Rolling 12'!Z38</f>
        <v>#DIV/0!</v>
      </c>
      <c r="AA19" s="65" t="e">
        <f>'Rolling 12'!AA38</f>
        <v>#DIV/0!</v>
      </c>
      <c r="AB19" s="65" t="e">
        <f>'Rolling 12'!AB38</f>
        <v>#DIV/0!</v>
      </c>
      <c r="AC19" s="65" t="e">
        <f>'Rolling 12'!AC38</f>
        <v>#DIV/0!</v>
      </c>
      <c r="AD19" s="65" t="e">
        <f>'Rolling 12'!AD38</f>
        <v>#DIV/0!</v>
      </c>
      <c r="AE19" s="65" t="e">
        <f>'Rolling 12'!AE38</f>
        <v>#DIV/0!</v>
      </c>
      <c r="AF19" s="65" t="e">
        <f>'Rolling 12'!AF38</f>
        <v>#DIV/0!</v>
      </c>
      <c r="AG19" s="65" t="e">
        <f>'Rolling 12'!AG38</f>
        <v>#DIV/0!</v>
      </c>
      <c r="AH19" s="65" t="e">
        <f>'Rolling 12'!AH38</f>
        <v>#DIV/0!</v>
      </c>
      <c r="AI19" s="65" t="e">
        <f>'Rolling 12'!AI38</f>
        <v>#DIV/0!</v>
      </c>
      <c r="AJ19" s="65" t="e">
        <f>'Rolling 12'!AJ38</f>
        <v>#DIV/0!</v>
      </c>
      <c r="AK19" s="65" t="e">
        <f>'Rolling 12'!AK38</f>
        <v>#DIV/0!</v>
      </c>
      <c r="AL19" s="65" t="e">
        <f>'Rolling 12'!AL38</f>
        <v>#DIV/0!</v>
      </c>
      <c r="AM19" s="65" t="e">
        <f>'Rolling 12'!AM38</f>
        <v>#DIV/0!</v>
      </c>
      <c r="AN19" s="65" t="e">
        <f>'Rolling 12'!AN38</f>
        <v>#DIV/0!</v>
      </c>
      <c r="AO19" s="65" t="e">
        <f>'Rolling 12'!AO38</f>
        <v>#DIV/0!</v>
      </c>
      <c r="AP19" s="65" t="e">
        <f>'Rolling 12'!AP38</f>
        <v>#DIV/0!</v>
      </c>
      <c r="AQ19" s="65" t="e">
        <f>'Rolling 12'!AQ38</f>
        <v>#DIV/0!</v>
      </c>
      <c r="AR19" s="65" t="e">
        <f>'Rolling 12'!AR38</f>
        <v>#DIV/0!</v>
      </c>
      <c r="AS19" s="65" t="e">
        <f>'Rolling 12'!AS38</f>
        <v>#DIV/0!</v>
      </c>
      <c r="AT19" s="65" t="e">
        <f>'Rolling 12'!AT38</f>
        <v>#DIV/0!</v>
      </c>
      <c r="AU19" s="65" t="e">
        <f>'Rolling 12'!AU38</f>
        <v>#DIV/0!</v>
      </c>
      <c r="AV19" s="65" t="e">
        <f>'Rolling 12'!AV38</f>
        <v>#DIV/0!</v>
      </c>
      <c r="AW19" s="65" t="e">
        <f>'Rolling 12'!AW38</f>
        <v>#DIV/0!</v>
      </c>
      <c r="AX19" s="65" t="e">
        <f>'Rolling 12'!AX38</f>
        <v>#DIV/0!</v>
      </c>
      <c r="AY19" s="65"/>
      <c r="AZ19" s="65"/>
    </row>
    <row r="26" spans="2:13" ht="12.75">
      <c r="B26" s="2" t="s">
        <v>176</v>
      </c>
      <c r="C26" s="2" t="s">
        <v>177</v>
      </c>
      <c r="D26" s="2" t="s">
        <v>178</v>
      </c>
      <c r="E26" s="2" t="s">
        <v>179</v>
      </c>
      <c r="F26" s="2" t="s">
        <v>180</v>
      </c>
      <c r="G26" s="2" t="s">
        <v>181</v>
      </c>
      <c r="H26" s="2" t="s">
        <v>182</v>
      </c>
      <c r="I26" s="2" t="s">
        <v>183</v>
      </c>
      <c r="J26" s="2" t="s">
        <v>184</v>
      </c>
      <c r="K26" s="2" t="s">
        <v>185</v>
      </c>
      <c r="L26" s="2" t="s">
        <v>186</v>
      </c>
      <c r="M26" s="2" t="s">
        <v>187</v>
      </c>
    </row>
    <row r="27" spans="1:13" ht="12.75">
      <c r="A27">
        <v>2008</v>
      </c>
      <c r="B27" s="66">
        <f>'PL by Month'!B4</f>
        <v>0</v>
      </c>
      <c r="C27" s="66">
        <f>'PL by Month'!C4</f>
        <v>0</v>
      </c>
      <c r="D27" s="66">
        <f>'PL by Month'!D4</f>
        <v>0</v>
      </c>
      <c r="E27" s="66">
        <f>'PL by Month'!E4</f>
        <v>0</v>
      </c>
      <c r="F27" s="66">
        <f>'PL by Month'!F4</f>
        <v>0</v>
      </c>
      <c r="G27" s="66">
        <f>'PL by Month'!G4</f>
        <v>0</v>
      </c>
      <c r="H27" s="66">
        <f>'PL by Month'!H4</f>
        <v>0</v>
      </c>
      <c r="I27" s="66">
        <f>'PL by Month'!I4</f>
        <v>0</v>
      </c>
      <c r="J27" s="66">
        <f>'PL by Month'!J4</f>
        <v>0</v>
      </c>
      <c r="K27" s="66">
        <f>'PL by Month'!K4</f>
        <v>0</v>
      </c>
      <c r="L27" s="66">
        <f>'PL by Month'!L4</f>
        <v>0</v>
      </c>
      <c r="M27" s="66">
        <f>'PL by Month'!M4</f>
        <v>0</v>
      </c>
    </row>
    <row r="28" spans="1:13" ht="12.75">
      <c r="A28">
        <v>2009</v>
      </c>
      <c r="B28" s="66">
        <f>'PL by Month'!N4</f>
        <v>0</v>
      </c>
      <c r="C28" s="66">
        <f>'PL by Month'!O4</f>
        <v>0</v>
      </c>
      <c r="D28" s="66">
        <f>'PL by Month'!P4</f>
        <v>0</v>
      </c>
      <c r="E28" s="66">
        <f>'PL by Month'!Q4</f>
        <v>0</v>
      </c>
      <c r="F28" s="66">
        <f>'PL by Month'!R4</f>
        <v>0</v>
      </c>
      <c r="G28" s="66">
        <f>'PL by Month'!S4</f>
        <v>0</v>
      </c>
      <c r="H28" s="66">
        <f>'PL by Month'!T4</f>
        <v>0</v>
      </c>
      <c r="I28" s="66">
        <f>'PL by Month'!U4</f>
        <v>0</v>
      </c>
      <c r="J28" s="66">
        <f>'PL by Month'!V4</f>
        <v>0</v>
      </c>
      <c r="K28" s="66">
        <f>'PL by Month'!W4</f>
        <v>0</v>
      </c>
      <c r="L28" s="66">
        <f>'PL by Month'!X4</f>
        <v>0</v>
      </c>
      <c r="M28" s="66">
        <f>'PL by Month'!Y4</f>
        <v>0</v>
      </c>
    </row>
    <row r="29" spans="1:13" ht="12.75">
      <c r="A29">
        <v>2010</v>
      </c>
      <c r="B29" s="66">
        <f>'PL by Month'!Z4</f>
        <v>0</v>
      </c>
      <c r="C29" s="66">
        <f>'PL by Month'!AA4</f>
        <v>0</v>
      </c>
      <c r="D29" s="66">
        <f>'PL by Month'!AB4</f>
        <v>0</v>
      </c>
      <c r="E29" s="66">
        <f>'PL by Month'!AC4</f>
        <v>0</v>
      </c>
      <c r="F29" s="66">
        <f>'PL by Month'!AD4</f>
        <v>0</v>
      </c>
      <c r="G29" s="66">
        <f>'PL by Month'!AE4</f>
        <v>0</v>
      </c>
      <c r="H29" s="66">
        <f>'PL by Month'!AF4</f>
        <v>0</v>
      </c>
      <c r="I29" s="66">
        <f>'PL by Month'!AG4</f>
        <v>0</v>
      </c>
      <c r="J29" s="66">
        <f>'PL by Month'!AH4</f>
        <v>0</v>
      </c>
      <c r="K29" s="66">
        <f>'PL by Month'!AI4</f>
        <v>0</v>
      </c>
      <c r="L29" s="66">
        <f>'PL by Month'!AJ4</f>
        <v>0</v>
      </c>
      <c r="M29" s="66">
        <f>'PL by Month'!AK4</f>
        <v>0</v>
      </c>
    </row>
    <row r="30" spans="1:13" ht="12.75">
      <c r="A30">
        <v>2011</v>
      </c>
      <c r="B30" s="4">
        <f>'PL by Month'!AL4</f>
        <v>0</v>
      </c>
      <c r="C30" s="4">
        <f>'PL by Month'!AM4</f>
        <v>0</v>
      </c>
      <c r="D30" s="4">
        <f>'PL by Month'!AN4</f>
        <v>0</v>
      </c>
      <c r="E30" s="4">
        <f>'PL by Month'!AO4</f>
        <v>0</v>
      </c>
      <c r="F30" s="4">
        <f>'PL by Month'!AP4</f>
        <v>0</v>
      </c>
      <c r="G30" s="4">
        <f>'PL by Month'!AQ4</f>
        <v>0</v>
      </c>
      <c r="H30" s="4">
        <f>'PL by Month'!AR4</f>
        <v>0</v>
      </c>
      <c r="I30" s="4">
        <f>'PL by Month'!AS4</f>
        <v>0</v>
      </c>
      <c r="J30" s="4">
        <f>'PL by Month'!AT4</f>
        <v>0</v>
      </c>
      <c r="K30" s="4">
        <f>'PL by Month'!AU4</f>
        <v>0</v>
      </c>
      <c r="L30" s="4">
        <f>'PL by Month'!AV4</f>
        <v>0</v>
      </c>
      <c r="M30" s="4">
        <f>'PL by Month'!AW4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Crabtree Rowe &amp; 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Holland</dc:creator>
  <cp:keywords/>
  <dc:description/>
  <cp:lastModifiedBy>Jennifer Sutton</cp:lastModifiedBy>
  <cp:lastPrinted>2011-04-12T23:49:15Z</cp:lastPrinted>
  <dcterms:created xsi:type="dcterms:W3CDTF">2010-10-20T14:37:07Z</dcterms:created>
  <dcterms:modified xsi:type="dcterms:W3CDTF">2012-12-06T20:08:36Z</dcterms:modified>
  <cp:category/>
  <cp:version/>
  <cp:contentType/>
  <cp:contentStatus/>
</cp:coreProperties>
</file>